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0980" windowHeight="5880" activeTab="2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J37" i="1" l="1"/>
  <c r="I37" i="1"/>
  <c r="H37" i="1"/>
  <c r="G37" i="1"/>
  <c r="F37" i="1"/>
  <c r="E37" i="1"/>
  <c r="J17" i="1"/>
  <c r="I17" i="1"/>
  <c r="H17" i="1"/>
  <c r="G17" i="1"/>
  <c r="F17" i="1"/>
  <c r="E17" i="1"/>
  <c r="J35" i="1"/>
  <c r="I35" i="1"/>
  <c r="H35" i="1"/>
  <c r="G35" i="1"/>
  <c r="F35" i="1"/>
  <c r="E35" i="1"/>
  <c r="J33" i="1"/>
  <c r="J34" i="1" s="1"/>
  <c r="I33" i="1"/>
  <c r="I34" i="1" s="1"/>
  <c r="H33" i="1"/>
  <c r="H34" i="1" s="1"/>
  <c r="G33" i="1"/>
  <c r="G34" i="1" s="1"/>
  <c r="F33" i="1"/>
  <c r="F34" i="1" s="1"/>
  <c r="E33" i="1"/>
  <c r="E34" i="1" s="1"/>
  <c r="J15" i="1"/>
  <c r="I15" i="1"/>
  <c r="H15" i="1"/>
  <c r="G15" i="1"/>
  <c r="F15" i="1"/>
  <c r="J13" i="1"/>
  <c r="J14" i="1" s="1"/>
  <c r="I13" i="1"/>
  <c r="I14" i="1" s="1"/>
  <c r="H13" i="1"/>
  <c r="H14" i="1"/>
  <c r="F13" i="1"/>
  <c r="F14" i="1"/>
  <c r="G13" i="1"/>
  <c r="G14" i="1"/>
  <c r="E15" i="1"/>
  <c r="E13" i="1"/>
  <c r="E14" i="1"/>
</calcChain>
</file>

<file path=xl/sharedStrings.xml><?xml version="1.0" encoding="utf-8"?>
<sst xmlns="http://schemas.openxmlformats.org/spreadsheetml/2006/main" count="169" uniqueCount="41">
  <si>
    <t>Grand River Kitchener</t>
  </si>
  <si>
    <t>Toronto North York General</t>
  </si>
  <si>
    <t>Toronto Rouge Valley Health System</t>
  </si>
  <si>
    <t>Sarnia St. Joseph's</t>
  </si>
  <si>
    <t>Timmins &amp; District General</t>
  </si>
  <si>
    <t>Stratford General</t>
  </si>
  <si>
    <t>Trillium Missisauga Health Centre</t>
  </si>
  <si>
    <t>Thunder Bay Regional</t>
  </si>
  <si>
    <t>Windsor Regional</t>
  </si>
  <si>
    <t>Ottawa Montfort</t>
  </si>
  <si>
    <t>Hospitals</t>
  </si>
  <si>
    <t>1999-2000</t>
  </si>
  <si>
    <t>2000-2001</t>
  </si>
  <si>
    <t>2001-2002</t>
  </si>
  <si>
    <t xml:space="preserve">2002-2003 </t>
  </si>
  <si>
    <t>2003-2004</t>
  </si>
  <si>
    <t>2004-2005</t>
  </si>
  <si>
    <t>Hospital Mortality Rate Index</t>
  </si>
  <si>
    <t>Hospital Acute Expenses</t>
  </si>
  <si>
    <t>Trillium Missisauga Health Care</t>
  </si>
  <si>
    <t>mean</t>
  </si>
  <si>
    <t>median</t>
  </si>
  <si>
    <t>mode</t>
  </si>
  <si>
    <t>sum</t>
  </si>
  <si>
    <t>Sum</t>
  </si>
  <si>
    <t>Mean</t>
  </si>
  <si>
    <t>Medain</t>
  </si>
  <si>
    <t>Mode :</t>
  </si>
  <si>
    <t>St. Deviation</t>
  </si>
  <si>
    <t xml:space="preserve">Grand River </t>
  </si>
  <si>
    <t xml:space="preserve">North York </t>
  </si>
  <si>
    <t xml:space="preserve">Rouge Valley </t>
  </si>
  <si>
    <t xml:space="preserve">Timmins </t>
  </si>
  <si>
    <t xml:space="preserve">Trillium </t>
  </si>
  <si>
    <t xml:space="preserve">Thunder Bay </t>
  </si>
  <si>
    <t xml:space="preserve">Windsor </t>
  </si>
  <si>
    <t xml:space="preserve">Ottawa </t>
  </si>
  <si>
    <t>n/a</t>
  </si>
  <si>
    <t>-</t>
  </si>
  <si>
    <t>Grand River</t>
  </si>
  <si>
    <t>2002-2003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</si>
</sst>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/>
    <xf numFmtId="2" fontId="0" fillId="0" borderId="0" xfId="0" applyNumberFormat="1" applyAlignment="1">
      <alignment horizontal="center" vertical="center"/>
    </xf>
    <xf numFmtId="0" fontId="5" fillId="0" borderId="0" xfId="0" applyFont="1"/>
    <xf numFmtId="2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5928128914351E-2"/>
          <c:y val="9.2857304787431622E-2"/>
          <c:w val="0.69387824246476648"/>
          <c:h val="0.7464298730989695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Sheet1!$E$3:$E$12</c:f>
              <c:numCache>
                <c:formatCode>0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Sheet1!$F$3:$F$12</c:f>
              <c:numCache>
                <c:formatCode>0</c:formatCode>
                <c:ptCount val="10"/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Sheet1!$G$3:$G$12</c:f>
              <c:numCache>
                <c:formatCode>0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Sheet1!$H$3:$H$12</c:f>
              <c:numCache>
                <c:formatCode>0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Sheet1!$I$3:$I$12</c:f>
              <c:numCache>
                <c:formatCode>0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Sheet1!$J$3:$J$12</c:f>
              <c:numCache>
                <c:formatCode>0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25536"/>
        <c:axId val="131040000"/>
      </c:lineChart>
      <c:catAx>
        <c:axId val="13102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4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025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28652571600535"/>
          <c:y val="0.23928613156761225"/>
          <c:w val="0.16938792389581064"/>
          <c:h val="0.4535722195386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</a:t>
            </a:r>
            <a:r>
              <a:rPr lang="en-CA"/>
              <a:t>e Index vs. Acute Expenses 2001-2002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8387248468941385"/>
                  <c:y val="3.2212379702537181E-2"/>
                </c:manualLayout>
              </c:layout>
              <c:numFmt formatCode="General" sourceLinked="0"/>
            </c:trendlineLbl>
          </c:trendline>
          <c:xVal>
            <c:numRef>
              <c:f>Sheet4!$B$42:$B$51</c:f>
              <c:numCache>
                <c:formatCode>General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143657904</c:v>
                </c:pt>
                <c:pt idx="7">
                  <c:v>78421334</c:v>
                </c:pt>
                <c:pt idx="8">
                  <c:v>106179978</c:v>
                </c:pt>
                <c:pt idx="9">
                  <c:v>23103089</c:v>
                </c:pt>
              </c:numCache>
            </c:numRef>
          </c:xVal>
          <c:yVal>
            <c:numRef>
              <c:f>Sheet4!$C$42:$C$51</c:f>
              <c:numCache>
                <c:formatCode>General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95488"/>
        <c:axId val="132897408"/>
      </c:scatterChart>
      <c:valAx>
        <c:axId val="1328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2897408"/>
        <c:crosses val="autoZero"/>
        <c:crossBetween val="midCat"/>
      </c:valAx>
      <c:valAx>
        <c:axId val="132897408"/>
        <c:scaling>
          <c:orientation val="minMax"/>
          <c:min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Mortality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2895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0028203931488"/>
          <c:y val="0.32944239112968021"/>
          <c:w val="0.23615141797523875"/>
          <c:h val="0.1640173549734854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2003-2004</a:t>
            </a:r>
            <a:endParaRPr lang="en-CA"/>
          </a:p>
        </c:rich>
      </c:tx>
      <c:layout>
        <c:manualLayout>
          <c:xMode val="edge"/>
          <c:yMode val="edge"/>
          <c:x val="0.11831094049904031"/>
          <c:y val="2.622950819672131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771391076115487"/>
                  <c:y val="-0.11381197142023913"/>
                </c:manualLayout>
              </c:layout>
              <c:numFmt formatCode="General" sourceLinked="0"/>
            </c:trendlineLbl>
          </c:trendline>
          <c:xVal>
            <c:numRef>
              <c:f>Sheet4!$B$57:$B$66</c:f>
              <c:numCache>
                <c:formatCode>General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177398485</c:v>
                </c:pt>
                <c:pt idx="7">
                  <c:v>97624708</c:v>
                </c:pt>
                <c:pt idx="8">
                  <c:v>100968797</c:v>
                </c:pt>
                <c:pt idx="9">
                  <c:v>36249024</c:v>
                </c:pt>
              </c:numCache>
            </c:numRef>
          </c:xVal>
          <c:yVal>
            <c:numRef>
              <c:f>Sheet4!$C$57:$C$66</c:f>
              <c:numCache>
                <c:formatCode>General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16896"/>
        <c:axId val="132818816"/>
      </c:scatterChart>
      <c:valAx>
        <c:axId val="1328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18816"/>
        <c:crosses val="autoZero"/>
        <c:crossBetween val="midCat"/>
      </c:valAx>
      <c:valAx>
        <c:axId val="1328188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1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2004-2005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949583512144281"/>
                  <c:y val="-0.23653810540403411"/>
                </c:manualLayout>
              </c:layout>
              <c:numFmt formatCode="General" sourceLinked="0"/>
            </c:trendlineLbl>
          </c:trendline>
          <c:xVal>
            <c:numRef>
              <c:f>Sheet4!$L$57:$L$66</c:f>
              <c:numCache>
                <c:formatCode>General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169647082</c:v>
                </c:pt>
                <c:pt idx="7">
                  <c:v>102184700</c:v>
                </c:pt>
                <c:pt idx="8">
                  <c:v>106825977</c:v>
                </c:pt>
                <c:pt idx="9">
                  <c:v>43205636</c:v>
                </c:pt>
              </c:numCache>
            </c:numRef>
          </c:xVal>
          <c:yVal>
            <c:numRef>
              <c:f>Sheet4!$M$57:$M$66</c:f>
              <c:numCache>
                <c:formatCode>General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36352"/>
        <c:axId val="132985984"/>
      </c:scatterChart>
      <c:valAx>
        <c:axId val="1328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985984"/>
        <c:crosses val="autoZero"/>
        <c:crossBetween val="midCat"/>
      </c:valAx>
      <c:valAx>
        <c:axId val="132985984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Mortality 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"/>
              <c:y val="0.461430118474922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836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 vs. Acute Expenses 2002-2003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494627919711473"/>
                  <c:y val="1.0516776619138824E-2"/>
                </c:manualLayout>
              </c:layout>
              <c:numFmt formatCode="General" sourceLinked="0"/>
            </c:trendlineLbl>
          </c:trendline>
          <c:xVal>
            <c:numRef>
              <c:f>Sheet4!$L$42:$L$51</c:f>
              <c:numCache>
                <c:formatCode>General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161744134</c:v>
                </c:pt>
                <c:pt idx="7">
                  <c:v>82707887</c:v>
                </c:pt>
                <c:pt idx="8">
                  <c:v>96744204</c:v>
                </c:pt>
                <c:pt idx="9">
                  <c:v>29759863</c:v>
                </c:pt>
              </c:numCache>
            </c:numRef>
          </c:xVal>
          <c:yVal>
            <c:numRef>
              <c:f>Sheet4!$M$42:$M$51</c:f>
              <c:numCache>
                <c:formatCode>General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19904"/>
        <c:axId val="133034368"/>
      </c:scatterChart>
      <c:valAx>
        <c:axId val="1330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3034368"/>
        <c:crosses val="autoZero"/>
        <c:crossBetween val="midCat"/>
      </c:valAx>
      <c:valAx>
        <c:axId val="1330343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3980815347721821E-3"/>
              <c:y val="0.464371142796339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3019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148586642497028"/>
          <c:y val="0.35311732992835354"/>
          <c:w val="0.22213523669253574"/>
          <c:h val="0.1629091296020429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Hospital</a:t>
            </a:r>
            <a:r>
              <a:rPr lang="en-CA" baseline="0"/>
              <a:t> Mortality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Sheet1!$E$3:$E$12</c:f>
              <c:numCache>
                <c:formatCode>0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Sheet1!$F$3:$F$12</c:f>
              <c:numCache>
                <c:formatCode>0</c:formatCode>
                <c:ptCount val="10"/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Sheet1!$G$2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Sheet1!$G$3:$G$12</c:f>
              <c:numCache>
                <c:formatCode>0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Sheet1!$H$3:$H$12</c:f>
              <c:numCache>
                <c:formatCode>0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Sheet1!$I$2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Sheet1!$I$3:$I$12</c:f>
              <c:numCache>
                <c:formatCode>0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Sheet1!$J$2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Sheet1!$A$3:$D$12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Trillium Missisauga Health Centre</c:v>
                </c:pt>
                <c:pt idx="7">
                  <c:v>Thunder Bay Regional</c:v>
                </c:pt>
                <c:pt idx="8">
                  <c:v>Windsor Regional</c:v>
                </c:pt>
                <c:pt idx="9">
                  <c:v>Ottawa Montfort</c:v>
                </c:pt>
              </c:strCache>
            </c:strRef>
          </c:cat>
          <c:val>
            <c:numRef>
              <c:f>Sheet1!$J$3:$J$12</c:f>
              <c:numCache>
                <c:formatCode>0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79872"/>
        <c:axId val="130881792"/>
      </c:lineChart>
      <c:catAx>
        <c:axId val="13087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0881792"/>
        <c:crosses val="autoZero"/>
        <c:auto val="1"/>
        <c:lblAlgn val="ctr"/>
        <c:lblOffset val="100"/>
        <c:noMultiLvlLbl val="0"/>
      </c:catAx>
      <c:valAx>
        <c:axId val="130881792"/>
        <c:scaling>
          <c:orientation val="minMax"/>
          <c:max val="95"/>
          <c:min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9960082977365425E-3"/>
              <c:y val="0.2850625715984396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30879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17322834645668"/>
          <c:y val="0.15951163039368133"/>
          <c:w val="0.15123069257598407"/>
          <c:h val="0.392041482619550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Hospital</a:t>
            </a:r>
            <a:r>
              <a:rPr lang="en-CA" baseline="0"/>
              <a:t> Acut</a:t>
            </a:r>
            <a:r>
              <a:rPr lang="en-CA"/>
              <a:t>e Expenses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Sheet1!$E$23:$E$32</c:f>
              <c:numCache>
                <c:formatCode>0.00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72243730</c:v>
                </c:pt>
                <c:pt idx="7">
                  <c:v>80808592</c:v>
                </c:pt>
                <c:pt idx="8">
                  <c:v>27734801</c:v>
                </c:pt>
                <c:pt idx="9">
                  <c:v>106056839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Sheet1!$F$22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Sheet1!$F$23:$F$32</c:f>
              <c:numCache>
                <c:formatCode>0.00</c:formatCode>
                <c:ptCount val="10"/>
                <c:pt idx="0">
                  <c:v>62276066</c:v>
                </c:pt>
                <c:pt idx="1">
                  <c:v>107583.636</c:v>
                </c:pt>
                <c:pt idx="2">
                  <c:v>100917114</c:v>
                </c:pt>
                <c:pt idx="3">
                  <c:v>1956135</c:v>
                </c:pt>
                <c:pt idx="4">
                  <c:v>24466085</c:v>
                </c:pt>
                <c:pt idx="5">
                  <c:v>20097689</c:v>
                </c:pt>
                <c:pt idx="6">
                  <c:v>77923236</c:v>
                </c:pt>
                <c:pt idx="7">
                  <c:v>93493730</c:v>
                </c:pt>
                <c:pt idx="8">
                  <c:v>29898933</c:v>
                </c:pt>
                <c:pt idx="9">
                  <c:v>113437437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Sheet1!$G$22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Sheet1!$G$23:$G$32</c:f>
              <c:numCache>
                <c:formatCode>0.00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78421334</c:v>
                </c:pt>
                <c:pt idx="7">
                  <c:v>106179978</c:v>
                </c:pt>
                <c:pt idx="8">
                  <c:v>23103089</c:v>
                </c:pt>
                <c:pt idx="9">
                  <c:v>143657904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Sheet1!$H$22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Sheet1!$H$23:$H$32</c:f>
              <c:numCache>
                <c:formatCode>0.00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82707887</c:v>
                </c:pt>
                <c:pt idx="7">
                  <c:v>96744204</c:v>
                </c:pt>
                <c:pt idx="8">
                  <c:v>29759863</c:v>
                </c:pt>
                <c:pt idx="9">
                  <c:v>161744134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Sheet1!$I$22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Sheet1!$I$23:$I$32</c:f>
              <c:numCache>
                <c:formatCode>0.00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97624708</c:v>
                </c:pt>
                <c:pt idx="7">
                  <c:v>100968797</c:v>
                </c:pt>
                <c:pt idx="8">
                  <c:v>36249024</c:v>
                </c:pt>
                <c:pt idx="9">
                  <c:v>177398485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Sheet1!$J$22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Sheet1!$A$23:$D$32</c:f>
              <c:strCache>
                <c:ptCount val="10"/>
                <c:pt idx="0">
                  <c:v>Grand River Kitchener</c:v>
                </c:pt>
                <c:pt idx="1">
                  <c:v>Toronto North York General</c:v>
                </c:pt>
                <c:pt idx="2">
                  <c:v>Toronto Rouge Valley Health System</c:v>
                </c:pt>
                <c:pt idx="3">
                  <c:v>Sarnia St. Joseph's</c:v>
                </c:pt>
                <c:pt idx="4">
                  <c:v>Timmins &amp; District General</c:v>
                </c:pt>
                <c:pt idx="5">
                  <c:v>Stratford General</c:v>
                </c:pt>
                <c:pt idx="6">
                  <c:v>Thunder Bay Regional</c:v>
                </c:pt>
                <c:pt idx="7">
                  <c:v>Windsor Regional</c:v>
                </c:pt>
                <c:pt idx="8">
                  <c:v>Ottawa Montfort</c:v>
                </c:pt>
                <c:pt idx="9">
                  <c:v>Trillium Missisauga Health Care</c:v>
                </c:pt>
              </c:strCache>
            </c:strRef>
          </c:cat>
          <c:val>
            <c:numRef>
              <c:f>Sheet1!$J$23:$J$32</c:f>
              <c:numCache>
                <c:formatCode>0.00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102184700</c:v>
                </c:pt>
                <c:pt idx="7">
                  <c:v>106825977</c:v>
                </c:pt>
                <c:pt idx="8">
                  <c:v>43205636</c:v>
                </c:pt>
                <c:pt idx="9">
                  <c:v>169647082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35424"/>
        <c:axId val="130937600"/>
      </c:lineChart>
      <c:catAx>
        <c:axId val="13093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0937600"/>
        <c:crosses val="autoZero"/>
        <c:auto val="1"/>
        <c:lblAlgn val="ctr"/>
        <c:lblOffset val="100"/>
        <c:noMultiLvlLbl val="0"/>
      </c:catAx>
      <c:valAx>
        <c:axId val="1309376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</a:t>
                </a:r>
              </a:p>
              <a:p>
                <a:pPr>
                  <a:defRPr/>
                </a:pPr>
                <a:r>
                  <a:rPr lang="en-CA" baseline="0"/>
                  <a:t>Expenses</a:t>
                </a:r>
                <a:endParaRPr lang="en-CA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30935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Hospital Acute Expenses</a:t>
            </a:r>
          </a:p>
        </c:rich>
      </c:tx>
      <c:layout>
        <c:manualLayout>
          <c:xMode val="edge"/>
          <c:yMode val="edge"/>
          <c:x val="0.29843772768991678"/>
          <c:y val="3.17848790219082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87516927732032"/>
          <c:y val="0.19804424621342812"/>
          <c:w val="0.56093792796167596"/>
          <c:h val="0.38630852965088447"/>
        </c:manualLayout>
      </c:layout>
      <c:lineChart>
        <c:grouping val="standard"/>
        <c:varyColors val="0"/>
        <c:ser>
          <c:idx val="0"/>
          <c:order val="0"/>
          <c:tx>
            <c:strRef>
              <c:f>Sheet3!$A$29</c:f>
              <c:strCache>
                <c:ptCount val="1"/>
                <c:pt idx="0">
                  <c:v>1999-2000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Sheet3!$B$29:$K$29</c:f>
              <c:numCache>
                <c:formatCode>General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106056839</c:v>
                </c:pt>
                <c:pt idx="7">
                  <c:v>72243730</c:v>
                </c:pt>
                <c:pt idx="8">
                  <c:v>80808592</c:v>
                </c:pt>
                <c:pt idx="9">
                  <c:v>27734801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Sheet3!$A$30</c:f>
              <c:strCache>
                <c:ptCount val="1"/>
                <c:pt idx="0">
                  <c:v>2000-2001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Sheet3!$B$30:$K$30</c:f>
              <c:numCache>
                <c:formatCode>General</c:formatCode>
                <c:ptCount val="10"/>
                <c:pt idx="0">
                  <c:v>62276066</c:v>
                </c:pt>
                <c:pt idx="1">
                  <c:v>107583.636</c:v>
                </c:pt>
                <c:pt idx="2">
                  <c:v>100917114</c:v>
                </c:pt>
                <c:pt idx="3">
                  <c:v>1956135</c:v>
                </c:pt>
                <c:pt idx="4">
                  <c:v>24466085</c:v>
                </c:pt>
                <c:pt idx="5">
                  <c:v>20097689</c:v>
                </c:pt>
                <c:pt idx="6">
                  <c:v>113437437</c:v>
                </c:pt>
                <c:pt idx="7">
                  <c:v>77923236</c:v>
                </c:pt>
                <c:pt idx="8">
                  <c:v>93493730</c:v>
                </c:pt>
                <c:pt idx="9">
                  <c:v>29898933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Sheet3!$A$31</c:f>
              <c:strCache>
                <c:ptCount val="1"/>
                <c:pt idx="0">
                  <c:v>2001-2002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Sheet3!$B$31:$K$31</c:f>
              <c:numCache>
                <c:formatCode>General</c:formatCode>
                <c:ptCount val="10"/>
                <c:pt idx="0">
                  <c:v>67291444</c:v>
                </c:pt>
                <c:pt idx="1">
                  <c:v>106130523</c:v>
                </c:pt>
                <c:pt idx="2">
                  <c:v>113265207</c:v>
                </c:pt>
                <c:pt idx="3">
                  <c:v>2111464</c:v>
                </c:pt>
                <c:pt idx="4">
                  <c:v>25323424</c:v>
                </c:pt>
                <c:pt idx="5">
                  <c:v>23103089</c:v>
                </c:pt>
                <c:pt idx="6">
                  <c:v>143657904</c:v>
                </c:pt>
                <c:pt idx="7">
                  <c:v>78421334</c:v>
                </c:pt>
                <c:pt idx="8">
                  <c:v>106179978</c:v>
                </c:pt>
                <c:pt idx="9">
                  <c:v>23103089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85984"/>
        <c:axId val="131499136"/>
      </c:lineChart>
      <c:catAx>
        <c:axId val="13138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44062533617045302"/>
              <c:y val="0.89242160330742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9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Acute Expenses</a:t>
                </a:r>
              </a:p>
            </c:rich>
          </c:tx>
          <c:layout>
            <c:manualLayout>
              <c:xMode val="edge"/>
              <c:yMode val="edge"/>
              <c:x val="2.5000019073500881E-2"/>
              <c:y val="0.232274115929329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85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00061035202819"/>
          <c:y val="0.30317884605512452"/>
          <c:w val="0.18750014305125659"/>
          <c:h val="0.178484320661484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Hospital Acute Expenses</a:t>
            </a:r>
          </a:p>
        </c:rich>
      </c:tx>
      <c:layout>
        <c:manualLayout>
          <c:xMode val="edge"/>
          <c:yMode val="edge"/>
          <c:x val="0.29953198127925118"/>
          <c:y val="3.17073170731707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52886115444617"/>
          <c:y val="0.19756097560975611"/>
          <c:w val="0.56162246489859591"/>
          <c:h val="0.3878048780487805"/>
        </c:manualLayout>
      </c:layout>
      <c:lineChart>
        <c:grouping val="standard"/>
        <c:varyColors val="0"/>
        <c:ser>
          <c:idx val="0"/>
          <c:order val="0"/>
          <c:tx>
            <c:strRef>
              <c:f>Sheet3!$A$29</c:f>
              <c:strCache>
                <c:ptCount val="1"/>
                <c:pt idx="0">
                  <c:v>1999-2000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Sheet3!$B$32:$K$32</c:f>
              <c:numCache>
                <c:formatCode>General</c:formatCode>
                <c:ptCount val="10"/>
                <c:pt idx="0">
                  <c:v>77009302</c:v>
                </c:pt>
                <c:pt idx="1">
                  <c:v>114002655</c:v>
                </c:pt>
                <c:pt idx="2">
                  <c:v>120190626</c:v>
                </c:pt>
                <c:pt idx="3">
                  <c:v>2311135</c:v>
                </c:pt>
                <c:pt idx="4">
                  <c:v>28338343</c:v>
                </c:pt>
                <c:pt idx="5">
                  <c:v>26080477</c:v>
                </c:pt>
                <c:pt idx="6">
                  <c:v>161744134</c:v>
                </c:pt>
                <c:pt idx="7">
                  <c:v>82707887</c:v>
                </c:pt>
                <c:pt idx="8">
                  <c:v>96744204</c:v>
                </c:pt>
                <c:pt idx="9">
                  <c:v>29759863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Sheet3!$A$30</c:f>
              <c:strCache>
                <c:ptCount val="1"/>
                <c:pt idx="0">
                  <c:v>2000-2001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Sheet3!$B$33:$K$33</c:f>
              <c:numCache>
                <c:formatCode>General</c:formatCode>
                <c:ptCount val="10"/>
                <c:pt idx="0">
                  <c:v>85845507</c:v>
                </c:pt>
                <c:pt idx="1">
                  <c:v>115325701</c:v>
                </c:pt>
                <c:pt idx="2">
                  <c:v>131325701</c:v>
                </c:pt>
                <c:pt idx="3">
                  <c:v>3411595</c:v>
                </c:pt>
                <c:pt idx="4">
                  <c:v>32034382</c:v>
                </c:pt>
                <c:pt idx="5">
                  <c:v>28235140</c:v>
                </c:pt>
                <c:pt idx="6">
                  <c:v>177398485</c:v>
                </c:pt>
                <c:pt idx="7">
                  <c:v>97624708</c:v>
                </c:pt>
                <c:pt idx="8">
                  <c:v>100968797</c:v>
                </c:pt>
                <c:pt idx="9">
                  <c:v>36249024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Sheet3!$A$31</c:f>
              <c:strCache>
                <c:ptCount val="1"/>
                <c:pt idx="0">
                  <c:v>2001-2002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Sheet3!$B$28:$K$28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Sheet3!$B$34:$K$34</c:f>
              <c:numCache>
                <c:formatCode>General</c:formatCode>
                <c:ptCount val="10"/>
                <c:pt idx="0">
                  <c:v>88688644</c:v>
                </c:pt>
                <c:pt idx="1">
                  <c:v>110180509</c:v>
                </c:pt>
                <c:pt idx="2">
                  <c:v>110180509</c:v>
                </c:pt>
                <c:pt idx="3">
                  <c:v>5210903</c:v>
                </c:pt>
                <c:pt idx="4">
                  <c:v>34636681</c:v>
                </c:pt>
                <c:pt idx="5">
                  <c:v>26299629</c:v>
                </c:pt>
                <c:pt idx="6">
                  <c:v>169647082</c:v>
                </c:pt>
                <c:pt idx="7">
                  <c:v>102184700</c:v>
                </c:pt>
                <c:pt idx="8">
                  <c:v>106825977</c:v>
                </c:pt>
                <c:pt idx="9">
                  <c:v>43205636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08256"/>
        <c:axId val="131410560"/>
      </c:lineChart>
      <c:catAx>
        <c:axId val="1314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44149765990639628"/>
              <c:y val="0.89268292682926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1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1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Acute Expenses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231707317073170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408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31201248049921"/>
          <c:y val="0.30243902439024389"/>
          <c:w val="0.18720748829953199"/>
          <c:h val="0.17804878048780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1999-2000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Sheet3!$B$2:$K$2</c:f>
              <c:numCache>
                <c:formatCode>General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2000-2001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Sheet3!$B$3:$K$3</c:f>
              <c:numCache>
                <c:formatCode>General</c:formatCode>
                <c:ptCount val="10"/>
                <c:pt idx="0">
                  <c:v>0</c:v>
                </c:pt>
                <c:pt idx="1">
                  <c:v>73.8</c:v>
                </c:pt>
                <c:pt idx="2">
                  <c:v>75.900000000000006</c:v>
                </c:pt>
                <c:pt idx="3">
                  <c:v>81.900000000000006</c:v>
                </c:pt>
                <c:pt idx="4">
                  <c:v>82.2</c:v>
                </c:pt>
                <c:pt idx="5">
                  <c:v>84.9</c:v>
                </c:pt>
                <c:pt idx="6">
                  <c:v>78.3</c:v>
                </c:pt>
                <c:pt idx="7">
                  <c:v>81.7</c:v>
                </c:pt>
                <c:pt idx="8">
                  <c:v>76.5</c:v>
                </c:pt>
                <c:pt idx="9">
                  <c:v>81.7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2001-2002</c:v>
                </c:pt>
              </c:strCache>
            </c:strRef>
          </c:tx>
          <c:cat>
            <c:strRef>
              <c:f>Sheet3!$B$1:$K$1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Sheet3!$B$4:$K$4</c:f>
              <c:numCache>
                <c:formatCode>General</c:formatCode>
                <c:ptCount val="10"/>
                <c:pt idx="0">
                  <c:v>71.8</c:v>
                </c:pt>
                <c:pt idx="1">
                  <c:v>78.7</c:v>
                </c:pt>
                <c:pt idx="2">
                  <c:v>79</c:v>
                </c:pt>
                <c:pt idx="3">
                  <c:v>78.599999999999994</c:v>
                </c:pt>
                <c:pt idx="4">
                  <c:v>77.7</c:v>
                </c:pt>
                <c:pt idx="5">
                  <c:v>83.5</c:v>
                </c:pt>
                <c:pt idx="6">
                  <c:v>73</c:v>
                </c:pt>
                <c:pt idx="7">
                  <c:v>80.599999999999994</c:v>
                </c:pt>
                <c:pt idx="8">
                  <c:v>65.599999999999994</c:v>
                </c:pt>
                <c:pt idx="9">
                  <c:v>84.1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62272"/>
        <c:axId val="131464192"/>
      </c:lineChart>
      <c:catAx>
        <c:axId val="1314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1464192"/>
        <c:crosses val="autoZero"/>
        <c:auto val="1"/>
        <c:lblAlgn val="ctr"/>
        <c:lblOffset val="100"/>
        <c:noMultiLvlLbl val="0"/>
      </c:catAx>
      <c:valAx>
        <c:axId val="13146419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Rate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6435541859270673E-2"/>
              <c:y val="7.806503353747448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46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231638418079101"/>
          <c:y val="0.1569005540974045"/>
          <c:w val="0.15124807395993836"/>
          <c:h val="0.2009212598425196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Rate Index</a:t>
            </a:r>
            <a:endParaRPr lang="en-CA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Sheet3!$M$2</c:f>
              <c:strCache>
                <c:ptCount val="1"/>
                <c:pt idx="0">
                  <c:v>2002-2003 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Sheet3!$N$2:$W$2</c:f>
              <c:numCache>
                <c:formatCode>General</c:formatCode>
                <c:ptCount val="10"/>
                <c:pt idx="0">
                  <c:v>74.099999999999994</c:v>
                </c:pt>
                <c:pt idx="1">
                  <c:v>71</c:v>
                </c:pt>
                <c:pt idx="2">
                  <c:v>77.8</c:v>
                </c:pt>
                <c:pt idx="3">
                  <c:v>72</c:v>
                </c:pt>
                <c:pt idx="4">
                  <c:v>74</c:v>
                </c:pt>
                <c:pt idx="5">
                  <c:v>80.2</c:v>
                </c:pt>
                <c:pt idx="6">
                  <c:v>70</c:v>
                </c:pt>
                <c:pt idx="7">
                  <c:v>71.599999999999994</c:v>
                </c:pt>
                <c:pt idx="8">
                  <c:v>71.400000000000006</c:v>
                </c:pt>
                <c:pt idx="9">
                  <c:v>75.900000000000006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Sheet3!$M$3</c:f>
              <c:strCache>
                <c:ptCount val="1"/>
                <c:pt idx="0">
                  <c:v>2003-2004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Sheet3!$N$3:$W$3</c:f>
              <c:numCache>
                <c:formatCode>General</c:formatCode>
                <c:ptCount val="10"/>
                <c:pt idx="0">
                  <c:v>78.400000000000006</c:v>
                </c:pt>
                <c:pt idx="1">
                  <c:v>79.099999999999994</c:v>
                </c:pt>
                <c:pt idx="2">
                  <c:v>78.2</c:v>
                </c:pt>
                <c:pt idx="3">
                  <c:v>81.2</c:v>
                </c:pt>
                <c:pt idx="4">
                  <c:v>80.7</c:v>
                </c:pt>
                <c:pt idx="5">
                  <c:v>72.400000000000006</c:v>
                </c:pt>
                <c:pt idx="6">
                  <c:v>80.2</c:v>
                </c:pt>
                <c:pt idx="7">
                  <c:v>80.400000000000006</c:v>
                </c:pt>
                <c:pt idx="8">
                  <c:v>76.400000000000006</c:v>
                </c:pt>
                <c:pt idx="9">
                  <c:v>83.3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Sheet3!$M$4</c:f>
              <c:strCache>
                <c:ptCount val="1"/>
                <c:pt idx="0">
                  <c:v>2004-2005</c:v>
                </c:pt>
              </c:strCache>
            </c:strRef>
          </c:tx>
          <c:cat>
            <c:strRef>
              <c:f>Sheet3!$N$1:$W$1</c:f>
              <c:strCache>
                <c:ptCount val="10"/>
                <c:pt idx="0">
                  <c:v>Grand River </c:v>
                </c:pt>
                <c:pt idx="1">
                  <c:v>North York </c:v>
                </c:pt>
                <c:pt idx="2">
                  <c:v>Rouge Valley </c:v>
                </c:pt>
                <c:pt idx="3">
                  <c:v>Sarnia St. Joseph's</c:v>
                </c:pt>
                <c:pt idx="4">
                  <c:v>Timmins </c:v>
                </c:pt>
                <c:pt idx="5">
                  <c:v>Stratford General</c:v>
                </c:pt>
                <c:pt idx="6">
                  <c:v>Trillium </c:v>
                </c:pt>
                <c:pt idx="7">
                  <c:v>Thunder Bay </c:v>
                </c:pt>
                <c:pt idx="8">
                  <c:v>Windsor </c:v>
                </c:pt>
                <c:pt idx="9">
                  <c:v>Ottawa </c:v>
                </c:pt>
              </c:strCache>
            </c:strRef>
          </c:cat>
          <c:val>
            <c:numRef>
              <c:f>Sheet3!$N$4:$W$4</c:f>
              <c:numCache>
                <c:formatCode>General</c:formatCode>
                <c:ptCount val="10"/>
                <c:pt idx="0">
                  <c:v>53</c:v>
                </c:pt>
                <c:pt idx="1">
                  <c:v>67.5</c:v>
                </c:pt>
                <c:pt idx="2">
                  <c:v>72.5</c:v>
                </c:pt>
                <c:pt idx="3">
                  <c:v>76.099999999999994</c:v>
                </c:pt>
                <c:pt idx="4">
                  <c:v>75.099999999999994</c:v>
                </c:pt>
                <c:pt idx="5">
                  <c:v>79.2</c:v>
                </c:pt>
                <c:pt idx="6">
                  <c:v>66.7</c:v>
                </c:pt>
                <c:pt idx="7">
                  <c:v>74.900000000000006</c:v>
                </c:pt>
                <c:pt idx="8">
                  <c:v>71.900000000000006</c:v>
                </c:pt>
                <c:pt idx="9">
                  <c:v>75.099999999999994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50592"/>
        <c:axId val="131556864"/>
      </c:lineChart>
      <c:catAx>
        <c:axId val="1315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Hospitals</a:t>
                </a:r>
              </a:p>
            </c:rich>
          </c:tx>
          <c:layout>
            <c:manualLayout>
              <c:xMode val="edge"/>
              <c:yMode val="edge"/>
              <c:x val="0.38292240293525348"/>
              <c:y val="0.910102015630465"/>
            </c:manualLayout>
          </c:layout>
          <c:overlay val="0"/>
        </c:title>
        <c:majorTickMark val="out"/>
        <c:minorTickMark val="none"/>
        <c:tickLblPos val="nextTo"/>
        <c:crossAx val="131556864"/>
        <c:crosses val="autoZero"/>
        <c:auto val="1"/>
        <c:lblAlgn val="ctr"/>
        <c:lblOffset val="100"/>
        <c:noMultiLvlLbl val="0"/>
      </c:catAx>
      <c:valAx>
        <c:axId val="13155686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CA"/>
                  <a:t>Mortality</a:t>
                </a:r>
                <a:r>
                  <a:rPr lang="en-CA" baseline="0"/>
                  <a:t> Rate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1.6850971402110285E-2"/>
              <c:y val="7.085442330930234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550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331756484887364"/>
          <c:y val="0.15965896529175816"/>
          <c:w val="0.15983146374901605"/>
          <c:h val="0.201480870168411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Mortality</a:t>
            </a:r>
            <a:r>
              <a:rPr lang="en-CA" baseline="0"/>
              <a:t> Rat</a:t>
            </a:r>
            <a:r>
              <a:rPr lang="en-CA"/>
              <a:t>e Index vs. Acute Expenses 1999-2000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7254899387576554"/>
                  <c:y val="-2.1267133275007289E-3"/>
                </c:manualLayout>
              </c:layout>
              <c:numFmt formatCode="General" sourceLinked="0"/>
            </c:trendlineLbl>
          </c:trendline>
          <c:xVal>
            <c:numRef>
              <c:f>Sheet4!$B$27:$B$36</c:f>
              <c:numCache>
                <c:formatCode>General</c:formatCode>
                <c:ptCount val="10"/>
                <c:pt idx="0">
                  <c:v>55332294</c:v>
                </c:pt>
                <c:pt idx="1">
                  <c:v>106711949</c:v>
                </c:pt>
                <c:pt idx="2">
                  <c:v>92003785</c:v>
                </c:pt>
                <c:pt idx="3">
                  <c:v>4762837</c:v>
                </c:pt>
                <c:pt idx="4">
                  <c:v>26136635</c:v>
                </c:pt>
                <c:pt idx="5">
                  <c:v>19089657</c:v>
                </c:pt>
                <c:pt idx="6">
                  <c:v>106056839</c:v>
                </c:pt>
                <c:pt idx="7">
                  <c:v>72243730</c:v>
                </c:pt>
                <c:pt idx="8">
                  <c:v>80808592</c:v>
                </c:pt>
                <c:pt idx="9">
                  <c:v>27734801</c:v>
                </c:pt>
              </c:numCache>
            </c:numRef>
          </c:xVal>
          <c:yVal>
            <c:numRef>
              <c:f>Sheet4!$C$27:$C$36</c:f>
              <c:numCache>
                <c:formatCode>General</c:formatCode>
                <c:ptCount val="10"/>
                <c:pt idx="0">
                  <c:v>78.7</c:v>
                </c:pt>
                <c:pt idx="1">
                  <c:v>71.8</c:v>
                </c:pt>
                <c:pt idx="2">
                  <c:v>78.2</c:v>
                </c:pt>
                <c:pt idx="3">
                  <c:v>79.900000000000006</c:v>
                </c:pt>
                <c:pt idx="4">
                  <c:v>81.400000000000006</c:v>
                </c:pt>
                <c:pt idx="5">
                  <c:v>92.3</c:v>
                </c:pt>
                <c:pt idx="6">
                  <c:v>76</c:v>
                </c:pt>
                <c:pt idx="7">
                  <c:v>80.8</c:v>
                </c:pt>
                <c:pt idx="8">
                  <c:v>79.099999999999994</c:v>
                </c:pt>
                <c:pt idx="9">
                  <c:v>77.7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84992"/>
        <c:axId val="131711744"/>
      </c:scatterChart>
      <c:valAx>
        <c:axId val="1316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711744"/>
        <c:crosses val="autoZero"/>
        <c:crossBetween val="midCat"/>
      </c:valAx>
      <c:valAx>
        <c:axId val="131711744"/>
        <c:scaling>
          <c:orientation val="minMax"/>
          <c:min val="6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Hospital</a:t>
                </a:r>
                <a:r>
                  <a:rPr lang="en-CA" baseline="0"/>
                  <a:t> mortality </a:t>
                </a:r>
              </a:p>
              <a:p>
                <a:pPr>
                  <a:defRPr/>
                </a:pPr>
                <a:r>
                  <a:rPr lang="en-CA" baseline="0"/>
                  <a:t>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396820318096176E-3"/>
              <c:y val="0.449840890578332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1684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951016132780179"/>
          <c:y val="0.31789447008779076"/>
          <c:w val="0.23525174648134053"/>
          <c:h val="0.166279663317947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Mortality</a:t>
            </a:r>
            <a:r>
              <a:rPr lang="en-US" baseline="0"/>
              <a:t> Rate Index vs. Acute Expenses 2000-2001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Sheet4!$M$27</c:f>
              <c:strCache>
                <c:ptCount val="1"/>
                <c:pt idx="0">
                  <c:v>-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247790901137356"/>
                  <c:y val="-0.23055263925342664"/>
                </c:manualLayout>
              </c:layout>
              <c:numFmt formatCode="General" sourceLinked="0"/>
            </c:trendlineLbl>
          </c:trendline>
          <c:xVal>
            <c:numRef>
              <c:f>Sheet4!$L$28:$L$36</c:f>
              <c:numCache>
                <c:formatCode>General</c:formatCode>
                <c:ptCount val="9"/>
                <c:pt idx="0">
                  <c:v>107583.636</c:v>
                </c:pt>
                <c:pt idx="1">
                  <c:v>100917114</c:v>
                </c:pt>
                <c:pt idx="2">
                  <c:v>1956135</c:v>
                </c:pt>
                <c:pt idx="3">
                  <c:v>24466085</c:v>
                </c:pt>
                <c:pt idx="4">
                  <c:v>20097689</c:v>
                </c:pt>
                <c:pt idx="5">
                  <c:v>113437437</c:v>
                </c:pt>
                <c:pt idx="6">
                  <c:v>77923236</c:v>
                </c:pt>
                <c:pt idx="7">
                  <c:v>93493730</c:v>
                </c:pt>
                <c:pt idx="8">
                  <c:v>29898933</c:v>
                </c:pt>
              </c:numCache>
            </c:numRef>
          </c:xVal>
          <c:yVal>
            <c:numRef>
              <c:f>Sheet4!$M$28:$M$36</c:f>
              <c:numCache>
                <c:formatCode>General</c:formatCode>
                <c:ptCount val="9"/>
                <c:pt idx="0">
                  <c:v>73.8</c:v>
                </c:pt>
                <c:pt idx="1">
                  <c:v>75.900000000000006</c:v>
                </c:pt>
                <c:pt idx="2">
                  <c:v>81.900000000000006</c:v>
                </c:pt>
                <c:pt idx="3">
                  <c:v>82.2</c:v>
                </c:pt>
                <c:pt idx="4">
                  <c:v>84.9</c:v>
                </c:pt>
                <c:pt idx="5">
                  <c:v>78.3</c:v>
                </c:pt>
                <c:pt idx="6">
                  <c:v>81.7</c:v>
                </c:pt>
                <c:pt idx="7">
                  <c:v>76.5</c:v>
                </c:pt>
                <c:pt idx="8">
                  <c:v>81.7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51584"/>
        <c:axId val="132861952"/>
      </c:scatterChart>
      <c:valAx>
        <c:axId val="13285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Acute</a:t>
                </a:r>
                <a:r>
                  <a:rPr lang="en-CA" baseline="0"/>
                  <a:t> Expenses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61952"/>
        <c:crosses val="autoZero"/>
        <c:crossBetween val="midCat"/>
      </c:valAx>
      <c:valAx>
        <c:axId val="132861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Mortality</a:t>
                </a:r>
              </a:p>
              <a:p>
                <a:pPr>
                  <a:defRPr/>
                </a:pPr>
                <a:r>
                  <a:rPr lang="en-CA" baseline="0"/>
                  <a:t> Rate</a:t>
                </a:r>
              </a:p>
              <a:p>
                <a:pPr>
                  <a:defRPr/>
                </a:pPr>
                <a:r>
                  <a:rPr lang="en-CA" baseline="0"/>
                  <a:t> Index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"/>
              <c:y val="0.472255369487264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285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3</xdr:row>
      <xdr:rowOff>38100</xdr:rowOff>
    </xdr:from>
    <xdr:to>
      <xdr:col>30</xdr:col>
      <xdr:colOff>400050</xdr:colOff>
      <xdr:row>20</xdr:row>
      <xdr:rowOff>38100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314325</xdr:colOff>
      <xdr:row>0</xdr:row>
      <xdr:rowOff>28575</xdr:rowOff>
    </xdr:from>
    <xdr:to>
      <xdr:col>20</xdr:col>
      <xdr:colOff>590550</xdr:colOff>
      <xdr:row>18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352424</xdr:colOff>
      <xdr:row>20</xdr:row>
      <xdr:rowOff>42861</xdr:rowOff>
    </xdr:from>
    <xdr:to>
      <xdr:col>21</xdr:col>
      <xdr:colOff>19050</xdr:colOff>
      <xdr:row>38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35</xdr:row>
      <xdr:rowOff>19050</xdr:rowOff>
    </xdr:from>
    <xdr:to>
      <xdr:col>5</xdr:col>
      <xdr:colOff>914400</xdr:colOff>
      <xdr:row>55</xdr:row>
      <xdr:rowOff>104775</xdr:rowOff>
    </xdr:to>
    <xdr:graphicFrame macro="">
      <xdr:nvGraphicFramePr>
        <xdr:cNvPr id="41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781049</xdr:colOff>
      <xdr:row>35</xdr:row>
      <xdr:rowOff>9525</xdr:rowOff>
    </xdr:from>
    <xdr:to>
      <xdr:col>14</xdr:col>
      <xdr:colOff>590550</xdr:colOff>
      <xdr:row>55</xdr:row>
      <xdr:rowOff>104775</xdr:rowOff>
    </xdr:to>
    <xdr:graphicFrame macro="">
      <xdr:nvGraphicFramePr>
        <xdr:cNvPr id="41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8</xdr:row>
      <xdr:rowOff>0</xdr:rowOff>
    </xdr:from>
    <xdr:to>
      <xdr:col>7</xdr:col>
      <xdr:colOff>19049</xdr:colOff>
      <xdr:row>26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9524</xdr:colOff>
      <xdr:row>7</xdr:row>
      <xdr:rowOff>190499</xdr:rowOff>
    </xdr:from>
    <xdr:to>
      <xdr:col>17</xdr:col>
      <xdr:colOff>219075</xdr:colOff>
      <xdr:row>25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180974</xdr:colOff>
      <xdr:row>23</xdr:row>
      <xdr:rowOff>180975</xdr:rowOff>
    </xdr:from>
    <xdr:to>
      <xdr:col>9</xdr:col>
      <xdr:colOff>676275</xdr:colOff>
      <xdr:row>38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457199</xdr:colOff>
      <xdr:row>23</xdr:row>
      <xdr:rowOff>76200</xdr:rowOff>
    </xdr:from>
    <xdr:to>
      <xdr:col>21</xdr:col>
      <xdr:colOff>171450</xdr:colOff>
      <xdr:row>37</xdr:row>
      <xdr:rowOff>114300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161924</xdr:colOff>
      <xdr:row>38</xdr:row>
      <xdr:rowOff>180975</xdr:rowOff>
    </xdr:from>
    <xdr:to>
      <xdr:col>9</xdr:col>
      <xdr:colOff>638174</xdr:colOff>
      <xdr:row>53</xdr:row>
      <xdr:rowOff>123825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142874</xdr:colOff>
      <xdr:row>55</xdr:row>
      <xdr:rowOff>38100</xdr:rowOff>
    </xdr:from>
    <xdr:to>
      <xdr:col>9</xdr:col>
      <xdr:colOff>600074</xdr:colOff>
      <xdr:row>70</xdr:row>
      <xdr:rowOff>85725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485773</xdr:colOff>
      <xdr:row>55</xdr:row>
      <xdr:rowOff>9525</xdr:rowOff>
    </xdr:from>
    <xdr:to>
      <xdr:col>21</xdr:col>
      <xdr:colOff>123824</xdr:colOff>
      <xdr:row>70</xdr:row>
      <xdr:rowOff>85726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476250</xdr:colOff>
      <xdr:row>38</xdr:row>
      <xdr:rowOff>123825</xdr:rowOff>
    </xdr:from>
    <xdr:to>
      <xdr:col>21</xdr:col>
      <xdr:colOff>152400</xdr:colOff>
      <xdr:row>53</xdr:row>
      <xdr:rowOff>85725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sqref="A1:J17"/>
    </sheetView>
  </sheetViews>
  <sheetFormatPr defaultRowHeight="15" x14ac:dyDescent="0.25"/>
  <cols>
    <col min="3" max="3" width="14.5703125" customWidth="1"/>
    <col min="4" max="4" width="5" customWidth="1"/>
    <col min="5" max="10" width="12.5703125" bestFit="1" customWidth="1"/>
  </cols>
  <sheetData>
    <row r="1" spans="1:10" ht="18.75" x14ac:dyDescent="0.3">
      <c r="C1" s="2" t="s">
        <v>17</v>
      </c>
      <c r="D1" s="2"/>
      <c r="E1" s="2"/>
    </row>
    <row r="2" spans="1:10" x14ac:dyDescent="0.25">
      <c r="A2" s="1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5" t="s">
        <v>16</v>
      </c>
    </row>
    <row r="3" spans="1:10" x14ac:dyDescent="0.25">
      <c r="A3" s="8" t="s">
        <v>0</v>
      </c>
      <c r="B3" s="8"/>
      <c r="C3" s="8"/>
      <c r="E3" s="6">
        <v>78.7</v>
      </c>
      <c r="F3" s="6"/>
      <c r="G3" s="6">
        <v>71.8</v>
      </c>
      <c r="H3" s="6">
        <v>74.099999999999994</v>
      </c>
      <c r="I3" s="6">
        <v>78.400000000000006</v>
      </c>
      <c r="J3" s="6">
        <v>53</v>
      </c>
    </row>
    <row r="4" spans="1:10" x14ac:dyDescent="0.25">
      <c r="A4" s="8" t="s">
        <v>1</v>
      </c>
      <c r="B4" s="8"/>
      <c r="C4" s="8"/>
      <c r="E4" s="6">
        <v>71.8</v>
      </c>
      <c r="F4" s="6">
        <v>73.8</v>
      </c>
      <c r="G4" s="6">
        <v>78.7</v>
      </c>
      <c r="H4" s="6">
        <v>71</v>
      </c>
      <c r="I4" s="6">
        <v>79.099999999999994</v>
      </c>
      <c r="J4" s="6">
        <v>67.5</v>
      </c>
    </row>
    <row r="5" spans="1:10" x14ac:dyDescent="0.25">
      <c r="A5" s="8" t="s">
        <v>2</v>
      </c>
      <c r="B5" s="8"/>
      <c r="C5" s="8"/>
      <c r="E5" s="6">
        <v>78.2</v>
      </c>
      <c r="F5" s="6">
        <v>75.900000000000006</v>
      </c>
      <c r="G5" s="6">
        <v>79</v>
      </c>
      <c r="H5" s="6">
        <v>77.8</v>
      </c>
      <c r="I5" s="6">
        <v>78.2</v>
      </c>
      <c r="J5" s="6">
        <v>72.5</v>
      </c>
    </row>
    <row r="6" spans="1:10" x14ac:dyDescent="0.25">
      <c r="A6" s="8" t="s">
        <v>3</v>
      </c>
      <c r="B6" s="8"/>
      <c r="C6" s="8"/>
      <c r="E6" s="6">
        <v>79.900000000000006</v>
      </c>
      <c r="F6" s="6">
        <v>81.900000000000006</v>
      </c>
      <c r="G6" s="6">
        <v>78.599999999999994</v>
      </c>
      <c r="H6" s="6">
        <v>72</v>
      </c>
      <c r="I6" s="6">
        <v>81.2</v>
      </c>
      <c r="J6" s="6">
        <v>76.099999999999994</v>
      </c>
    </row>
    <row r="7" spans="1:10" x14ac:dyDescent="0.25">
      <c r="A7" s="8" t="s">
        <v>4</v>
      </c>
      <c r="B7" s="8"/>
      <c r="C7" s="8"/>
      <c r="E7" s="6">
        <v>81.400000000000006</v>
      </c>
      <c r="F7" s="6">
        <v>82.2</v>
      </c>
      <c r="G7" s="6">
        <v>77.7</v>
      </c>
      <c r="H7" s="6">
        <v>74</v>
      </c>
      <c r="I7" s="6">
        <v>80.7</v>
      </c>
      <c r="J7" s="6">
        <v>75.099999999999994</v>
      </c>
    </row>
    <row r="8" spans="1:10" x14ac:dyDescent="0.25">
      <c r="A8" s="8" t="s">
        <v>5</v>
      </c>
      <c r="B8" s="8"/>
      <c r="C8" s="8"/>
      <c r="E8" s="6">
        <v>92.3</v>
      </c>
      <c r="F8" s="6">
        <v>84.9</v>
      </c>
      <c r="G8" s="6">
        <v>83.5</v>
      </c>
      <c r="H8" s="6">
        <v>80.2</v>
      </c>
      <c r="I8" s="6">
        <v>72.400000000000006</v>
      </c>
      <c r="J8" s="6">
        <v>79.2</v>
      </c>
    </row>
    <row r="9" spans="1:10" x14ac:dyDescent="0.25">
      <c r="A9" s="8" t="s">
        <v>6</v>
      </c>
      <c r="B9" s="8"/>
      <c r="C9" s="8"/>
      <c r="E9" s="6">
        <v>76</v>
      </c>
      <c r="F9" s="6">
        <v>78.3</v>
      </c>
      <c r="G9" s="6">
        <v>73</v>
      </c>
      <c r="H9" s="6">
        <v>70</v>
      </c>
      <c r="I9" s="6">
        <v>80.2</v>
      </c>
      <c r="J9" s="6">
        <v>66.7</v>
      </c>
    </row>
    <row r="10" spans="1:10" x14ac:dyDescent="0.25">
      <c r="A10" s="8" t="s">
        <v>7</v>
      </c>
      <c r="B10" s="8"/>
      <c r="C10" s="8"/>
      <c r="E10" s="6">
        <v>80.8</v>
      </c>
      <c r="F10" s="6">
        <v>81.7</v>
      </c>
      <c r="G10" s="6">
        <v>80.599999999999994</v>
      </c>
      <c r="H10" s="6">
        <v>71.599999999999994</v>
      </c>
      <c r="I10" s="6">
        <v>80.400000000000006</v>
      </c>
      <c r="J10" s="6">
        <v>74.900000000000006</v>
      </c>
    </row>
    <row r="11" spans="1:10" x14ac:dyDescent="0.25">
      <c r="A11" s="8" t="s">
        <v>8</v>
      </c>
      <c r="B11" s="8"/>
      <c r="C11" s="8"/>
      <c r="E11" s="6">
        <v>79.099999999999994</v>
      </c>
      <c r="F11" s="6">
        <v>76.5</v>
      </c>
      <c r="G11" s="6">
        <v>65.599999999999994</v>
      </c>
      <c r="H11" s="6">
        <v>71.400000000000006</v>
      </c>
      <c r="I11" s="6">
        <v>76.400000000000006</v>
      </c>
      <c r="J11" s="6">
        <v>71.900000000000006</v>
      </c>
    </row>
    <row r="12" spans="1:10" x14ac:dyDescent="0.25">
      <c r="A12" s="8" t="s">
        <v>9</v>
      </c>
      <c r="B12" s="8"/>
      <c r="C12" s="8"/>
      <c r="E12" s="6">
        <v>77.7</v>
      </c>
      <c r="F12" s="6">
        <v>81.7</v>
      </c>
      <c r="G12" s="6">
        <v>84.1</v>
      </c>
      <c r="H12" s="6">
        <v>75.900000000000006</v>
      </c>
      <c r="I12" s="6">
        <v>83.3</v>
      </c>
      <c r="J12" s="6">
        <v>75.099999999999994</v>
      </c>
    </row>
    <row r="13" spans="1:10" x14ac:dyDescent="0.25">
      <c r="B13" s="1" t="s">
        <v>23</v>
      </c>
      <c r="C13" s="1"/>
      <c r="D13" s="1"/>
      <c r="E13" s="5">
        <f t="shared" ref="E13:J13" si="0">SUM(E3:E12)</f>
        <v>795.9</v>
      </c>
      <c r="F13" s="5">
        <f t="shared" si="0"/>
        <v>716.90000000000009</v>
      </c>
      <c r="G13" s="5">
        <f t="shared" si="0"/>
        <v>772.6</v>
      </c>
      <c r="H13" s="5">
        <f t="shared" si="0"/>
        <v>737.99999999999989</v>
      </c>
      <c r="I13" s="5">
        <f t="shared" si="0"/>
        <v>790.3</v>
      </c>
      <c r="J13" s="5">
        <f t="shared" si="0"/>
        <v>712</v>
      </c>
    </row>
    <row r="14" spans="1:10" x14ac:dyDescent="0.25">
      <c r="B14" s="1" t="s">
        <v>20</v>
      </c>
      <c r="C14" s="1"/>
      <c r="D14" s="1"/>
      <c r="E14" s="5">
        <f t="shared" ref="E14:J14" si="1">E13/10</f>
        <v>79.59</v>
      </c>
      <c r="F14" s="5">
        <f t="shared" si="1"/>
        <v>71.690000000000012</v>
      </c>
      <c r="G14" s="5">
        <f t="shared" si="1"/>
        <v>77.260000000000005</v>
      </c>
      <c r="H14" s="5">
        <f t="shared" si="1"/>
        <v>73.799999999999983</v>
      </c>
      <c r="I14" s="5">
        <f t="shared" si="1"/>
        <v>79.03</v>
      </c>
      <c r="J14" s="5">
        <f t="shared" si="1"/>
        <v>71.2</v>
      </c>
    </row>
    <row r="15" spans="1:10" x14ac:dyDescent="0.25">
      <c r="B15" s="1" t="s">
        <v>21</v>
      </c>
      <c r="C15" s="1"/>
      <c r="D15" s="1"/>
      <c r="E15" s="5">
        <f t="shared" ref="E15:J15" si="2">MEDIAN(E3:E12)</f>
        <v>78.900000000000006</v>
      </c>
      <c r="F15" s="5">
        <f t="shared" si="2"/>
        <v>81.7</v>
      </c>
      <c r="G15" s="5">
        <f t="shared" si="2"/>
        <v>78.650000000000006</v>
      </c>
      <c r="H15" s="5">
        <f t="shared" si="2"/>
        <v>73</v>
      </c>
      <c r="I15" s="5">
        <f t="shared" si="2"/>
        <v>79.650000000000006</v>
      </c>
      <c r="J15" s="5">
        <f t="shared" si="2"/>
        <v>73.7</v>
      </c>
    </row>
    <row r="16" spans="1:10" x14ac:dyDescent="0.25">
      <c r="B16" s="1" t="s">
        <v>22</v>
      </c>
      <c r="C16" s="1"/>
      <c r="D16" s="1"/>
      <c r="E16" s="5" t="s">
        <v>37</v>
      </c>
      <c r="F16" s="5">
        <v>81.7</v>
      </c>
      <c r="G16" s="5" t="s">
        <v>37</v>
      </c>
      <c r="H16" s="5" t="s">
        <v>37</v>
      </c>
      <c r="I16" s="5" t="s">
        <v>37</v>
      </c>
      <c r="J16" s="5">
        <v>75.099999999999994</v>
      </c>
    </row>
    <row r="17" spans="1:10" x14ac:dyDescent="0.25">
      <c r="B17" s="1" t="s">
        <v>28</v>
      </c>
      <c r="C17" s="1"/>
      <c r="D17" s="1"/>
      <c r="E17" s="7">
        <f>STDEV(E3:E12)</f>
        <v>5.2333227176113137</v>
      </c>
      <c r="F17" s="7">
        <f>STDEV(F3:F12)</f>
        <v>3.6667803012694655</v>
      </c>
      <c r="G17" s="7">
        <f>STDEV(G3:G12)</f>
        <v>5.655714907163472</v>
      </c>
      <c r="H17" s="7">
        <f>STDEV(H3:H12)</f>
        <v>3.2934277989150864</v>
      </c>
      <c r="I17" s="7">
        <f>_xlfn.STDEV.P(I3:I12)</f>
        <v>2.8450131809887966</v>
      </c>
      <c r="J17" s="7">
        <f>_xlfn.STDEV.P(J3:J12)</f>
        <v>7.0673899000974885</v>
      </c>
    </row>
    <row r="18" spans="1:10" x14ac:dyDescent="0.25">
      <c r="B18" s="1"/>
      <c r="C18" s="1"/>
      <c r="D18" s="1"/>
      <c r="E18" s="7"/>
      <c r="F18" s="7"/>
      <c r="G18" s="7"/>
      <c r="H18" s="7"/>
      <c r="I18" s="7"/>
      <c r="J18" s="7"/>
    </row>
    <row r="19" spans="1:10" x14ac:dyDescent="0.25">
      <c r="B19" s="1"/>
      <c r="C19" s="1"/>
      <c r="D19" s="1"/>
      <c r="E19" s="7"/>
      <c r="F19" s="7"/>
      <c r="G19" s="7"/>
      <c r="H19" s="7"/>
      <c r="I19" s="7"/>
      <c r="J19" s="7"/>
    </row>
    <row r="20" spans="1:10" x14ac:dyDescent="0.25">
      <c r="B20" s="1"/>
      <c r="C20" s="1"/>
      <c r="D20" s="1"/>
      <c r="E20" s="7"/>
      <c r="F20" s="7"/>
      <c r="G20" s="7"/>
      <c r="H20" s="7"/>
      <c r="I20" s="7"/>
      <c r="J20" s="7"/>
    </row>
    <row r="21" spans="1:10" ht="21" x14ac:dyDescent="0.35">
      <c r="C21" s="10" t="s">
        <v>18</v>
      </c>
    </row>
    <row r="22" spans="1:10" x14ac:dyDescent="0.25">
      <c r="A22" s="8" t="s">
        <v>10</v>
      </c>
      <c r="E22" s="11" t="s">
        <v>11</v>
      </c>
      <c r="F22" s="11" t="s">
        <v>12</v>
      </c>
      <c r="G22" s="11" t="s">
        <v>13</v>
      </c>
      <c r="H22" s="11" t="s">
        <v>14</v>
      </c>
      <c r="I22" s="11" t="s">
        <v>15</v>
      </c>
      <c r="J22" s="11" t="s">
        <v>16</v>
      </c>
    </row>
    <row r="23" spans="1:10" x14ac:dyDescent="0.25">
      <c r="A23" s="8" t="s">
        <v>0</v>
      </c>
      <c r="B23" s="8"/>
      <c r="C23" s="8"/>
      <c r="E23" s="9">
        <v>55332294</v>
      </c>
      <c r="F23" s="9">
        <v>62276066</v>
      </c>
      <c r="G23" s="9">
        <v>67291444</v>
      </c>
      <c r="H23" s="9">
        <v>77009302</v>
      </c>
      <c r="I23" s="9">
        <v>85845507</v>
      </c>
      <c r="J23" s="9">
        <v>88688644</v>
      </c>
    </row>
    <row r="24" spans="1:10" x14ac:dyDescent="0.25">
      <c r="A24" s="8" t="s">
        <v>1</v>
      </c>
      <c r="B24" s="8"/>
      <c r="C24" s="8"/>
      <c r="E24" s="9">
        <v>106711949</v>
      </c>
      <c r="F24" s="9">
        <v>107583.636</v>
      </c>
      <c r="G24" s="9">
        <v>106130523</v>
      </c>
      <c r="H24" s="9">
        <v>114002655</v>
      </c>
      <c r="I24" s="9">
        <v>115325701</v>
      </c>
      <c r="J24" s="9">
        <v>110180509</v>
      </c>
    </row>
    <row r="25" spans="1:10" x14ac:dyDescent="0.25">
      <c r="A25" s="8" t="s">
        <v>2</v>
      </c>
      <c r="B25" s="8"/>
      <c r="C25" s="8"/>
      <c r="E25" s="9">
        <v>92003785</v>
      </c>
      <c r="F25" s="9">
        <v>100917114</v>
      </c>
      <c r="G25" s="9">
        <v>113265207</v>
      </c>
      <c r="H25" s="9">
        <v>120190626</v>
      </c>
      <c r="I25" s="9">
        <v>131325701</v>
      </c>
      <c r="J25" s="9">
        <v>110180509</v>
      </c>
    </row>
    <row r="26" spans="1:10" x14ac:dyDescent="0.25">
      <c r="A26" s="8" t="s">
        <v>3</v>
      </c>
      <c r="B26" s="8"/>
      <c r="C26" s="8"/>
      <c r="E26" s="9">
        <v>4762837</v>
      </c>
      <c r="F26" s="9">
        <v>1956135</v>
      </c>
      <c r="G26" s="9">
        <v>2111464</v>
      </c>
      <c r="H26" s="9">
        <v>2311135</v>
      </c>
      <c r="I26" s="9">
        <v>3411595</v>
      </c>
      <c r="J26" s="9">
        <v>5210903</v>
      </c>
    </row>
    <row r="27" spans="1:10" x14ac:dyDescent="0.25">
      <c r="A27" s="8" t="s">
        <v>4</v>
      </c>
      <c r="B27" s="8"/>
      <c r="C27" s="8"/>
      <c r="E27" s="9">
        <v>26136635</v>
      </c>
      <c r="F27" s="9">
        <v>24466085</v>
      </c>
      <c r="G27" s="9">
        <v>25323424</v>
      </c>
      <c r="H27" s="9">
        <v>28338343</v>
      </c>
      <c r="I27" s="9">
        <v>32034382</v>
      </c>
      <c r="J27" s="9">
        <v>34636681</v>
      </c>
    </row>
    <row r="28" spans="1:10" x14ac:dyDescent="0.25">
      <c r="A28" s="8" t="s">
        <v>5</v>
      </c>
      <c r="B28" s="8"/>
      <c r="C28" s="8"/>
      <c r="E28" s="9">
        <v>19089657</v>
      </c>
      <c r="F28" s="9">
        <v>20097689</v>
      </c>
      <c r="G28" s="9">
        <v>23103089</v>
      </c>
      <c r="H28" s="9">
        <v>26080477</v>
      </c>
      <c r="I28" s="9">
        <v>28235140</v>
      </c>
      <c r="J28" s="9">
        <v>26299629</v>
      </c>
    </row>
    <row r="29" spans="1:10" x14ac:dyDescent="0.25">
      <c r="A29" s="8" t="s">
        <v>7</v>
      </c>
      <c r="B29" s="8"/>
      <c r="C29" s="8"/>
      <c r="E29" s="9">
        <v>72243730</v>
      </c>
      <c r="F29" s="9">
        <v>77923236</v>
      </c>
      <c r="G29" s="9">
        <v>78421334</v>
      </c>
      <c r="H29" s="9">
        <v>82707887</v>
      </c>
      <c r="I29" s="9">
        <v>97624708</v>
      </c>
      <c r="J29" s="9">
        <v>102184700</v>
      </c>
    </row>
    <row r="30" spans="1:10" x14ac:dyDescent="0.25">
      <c r="A30" s="8" t="s">
        <v>8</v>
      </c>
      <c r="B30" s="8"/>
      <c r="C30" s="8"/>
      <c r="E30" s="9">
        <v>80808592</v>
      </c>
      <c r="F30" s="9">
        <v>93493730</v>
      </c>
      <c r="G30" s="9">
        <v>106179978</v>
      </c>
      <c r="H30" s="9">
        <v>96744204</v>
      </c>
      <c r="I30" s="9">
        <v>100968797</v>
      </c>
      <c r="J30" s="9">
        <v>106825977</v>
      </c>
    </row>
    <row r="31" spans="1:10" x14ac:dyDescent="0.25">
      <c r="A31" s="8" t="s">
        <v>9</v>
      </c>
      <c r="B31" s="8"/>
      <c r="C31" s="8"/>
      <c r="E31" s="9">
        <v>27734801</v>
      </c>
      <c r="F31" s="9">
        <v>29898933</v>
      </c>
      <c r="G31" s="9">
        <v>23103089</v>
      </c>
      <c r="H31" s="9">
        <v>29759863</v>
      </c>
      <c r="I31" s="9">
        <v>36249024</v>
      </c>
      <c r="J31" s="9">
        <v>43205636</v>
      </c>
    </row>
    <row r="32" spans="1:10" x14ac:dyDescent="0.25">
      <c r="A32" s="8" t="s">
        <v>19</v>
      </c>
      <c r="B32" s="8"/>
      <c r="C32" s="8"/>
      <c r="E32" s="9">
        <v>106056839</v>
      </c>
      <c r="F32" s="9">
        <v>113437437</v>
      </c>
      <c r="G32" s="9">
        <v>143657904</v>
      </c>
      <c r="H32" s="9">
        <v>161744134</v>
      </c>
      <c r="I32" s="9">
        <v>177398485</v>
      </c>
      <c r="J32" s="9">
        <v>169647082</v>
      </c>
    </row>
    <row r="33" spans="2:10" x14ac:dyDescent="0.25">
      <c r="B33" s="8" t="s">
        <v>24</v>
      </c>
      <c r="C33" s="8"/>
      <c r="D33" s="8"/>
      <c r="E33" s="11">
        <f t="shared" ref="E33:J33" si="3">SUM(E23:E32)</f>
        <v>590881119</v>
      </c>
      <c r="F33" s="11">
        <f t="shared" si="3"/>
        <v>524574008.63600004</v>
      </c>
      <c r="G33" s="11">
        <f t="shared" si="3"/>
        <v>688587456</v>
      </c>
      <c r="H33" s="11">
        <f t="shared" si="3"/>
        <v>738888626</v>
      </c>
      <c r="I33" s="11">
        <f t="shared" si="3"/>
        <v>808419040</v>
      </c>
      <c r="J33" s="11">
        <f t="shared" si="3"/>
        <v>797060270</v>
      </c>
    </row>
    <row r="34" spans="2:10" x14ac:dyDescent="0.25">
      <c r="B34" s="8" t="s">
        <v>25</v>
      </c>
      <c r="C34" s="8"/>
      <c r="D34" s="8"/>
      <c r="E34" s="11">
        <f t="shared" ref="E34:J34" si="4">E33/10</f>
        <v>59088111.899999999</v>
      </c>
      <c r="F34" s="11">
        <f t="shared" si="4"/>
        <v>52457400.863600001</v>
      </c>
      <c r="G34" s="11">
        <f t="shared" si="4"/>
        <v>68858745.599999994</v>
      </c>
      <c r="H34" s="11">
        <f t="shared" si="4"/>
        <v>73888862.599999994</v>
      </c>
      <c r="I34" s="11">
        <f t="shared" si="4"/>
        <v>80841904</v>
      </c>
      <c r="J34" s="11">
        <f t="shared" si="4"/>
        <v>79706027</v>
      </c>
    </row>
    <row r="35" spans="2:10" x14ac:dyDescent="0.25">
      <c r="B35" s="8" t="s">
        <v>26</v>
      </c>
      <c r="C35" s="8"/>
      <c r="D35" s="8"/>
      <c r="E35" s="11">
        <f t="shared" ref="E35:J35" si="5">MEDIAN(E23:E32)</f>
        <v>63788012</v>
      </c>
      <c r="F35" s="11">
        <f t="shared" si="5"/>
        <v>46087499.5</v>
      </c>
      <c r="G35" s="11">
        <f t="shared" si="5"/>
        <v>72856389</v>
      </c>
      <c r="H35" s="11">
        <f t="shared" si="5"/>
        <v>79858594.5</v>
      </c>
      <c r="I35" s="11">
        <f t="shared" si="5"/>
        <v>91735107.5</v>
      </c>
      <c r="J35" s="11">
        <f t="shared" si="5"/>
        <v>95436672</v>
      </c>
    </row>
    <row r="36" spans="2:10" x14ac:dyDescent="0.25">
      <c r="B36" s="8" t="s">
        <v>27</v>
      </c>
      <c r="C36" s="8"/>
      <c r="D36" s="8"/>
      <c r="E36" s="11" t="s">
        <v>37</v>
      </c>
      <c r="F36" s="11" t="s">
        <v>37</v>
      </c>
      <c r="G36" s="11" t="s">
        <v>37</v>
      </c>
      <c r="H36" s="11" t="s">
        <v>37</v>
      </c>
      <c r="I36" s="11" t="s">
        <v>37</v>
      </c>
      <c r="J36" s="11" t="s">
        <v>37</v>
      </c>
    </row>
    <row r="37" spans="2:10" x14ac:dyDescent="0.25">
      <c r="B37" s="8" t="s">
        <v>28</v>
      </c>
      <c r="E37" s="11">
        <f t="shared" ref="E37:J37" si="6">_xlfn.STDEV.P(E23:E32)</f>
        <v>35827964.293613404</v>
      </c>
      <c r="F37" s="11">
        <f t="shared" si="6"/>
        <v>40157482.818670392</v>
      </c>
      <c r="G37" s="11">
        <f t="shared" si="6"/>
        <v>45804466.234899506</v>
      </c>
      <c r="H37" s="11">
        <f t="shared" si="6"/>
        <v>48489822.2052214</v>
      </c>
      <c r="I37" s="11">
        <f t="shared" si="6"/>
        <v>51871315.045276709</v>
      </c>
      <c r="J37" s="11">
        <f t="shared" si="6"/>
        <v>47993273.128629342</v>
      </c>
    </row>
  </sheetData>
  <phoneticPr fontId="3" type="noConversion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workbookViewId="0">
      <selection activeCell="E21" sqref="E21"/>
    </sheetView>
  </sheetViews>
  <sheetFormatPr defaultRowHeight="15" x14ac:dyDescent="0.25"/>
  <cols>
    <col min="8" max="8" width="11.140625" bestFit="1" customWidth="1"/>
  </cols>
  <sheetData>
    <row r="3" spans="1:6" x14ac:dyDescent="0.25">
      <c r="A3" s="1"/>
      <c r="F3" s="1"/>
    </row>
    <row r="4" spans="1:6" x14ac:dyDescent="0.25">
      <c r="F4" s="3"/>
    </row>
    <row r="5" spans="1:6" x14ac:dyDescent="0.25">
      <c r="F5" s="3"/>
    </row>
    <row r="6" spans="1:6" x14ac:dyDescent="0.25">
      <c r="F6" s="3"/>
    </row>
    <row r="7" spans="1:6" x14ac:dyDescent="0.25">
      <c r="F7" s="3"/>
    </row>
    <row r="8" spans="1:6" x14ac:dyDescent="0.25">
      <c r="F8" s="3"/>
    </row>
    <row r="9" spans="1:6" x14ac:dyDescent="0.25">
      <c r="F9" s="3"/>
    </row>
    <row r="10" spans="1:6" x14ac:dyDescent="0.25">
      <c r="F10" s="3"/>
    </row>
    <row r="11" spans="1:6" x14ac:dyDescent="0.25">
      <c r="F11" s="3"/>
    </row>
    <row r="12" spans="1:6" x14ac:dyDescent="0.25">
      <c r="F12" s="3"/>
    </row>
    <row r="13" spans="1:6" x14ac:dyDescent="0.25">
      <c r="F13" s="3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topLeftCell="C9" workbookViewId="0">
      <selection activeCell="S27" sqref="S27"/>
    </sheetView>
  </sheetViews>
  <sheetFormatPr defaultRowHeight="15" x14ac:dyDescent="0.25"/>
  <cols>
    <col min="1" max="1" width="10.140625" bestFit="1" customWidth="1"/>
    <col min="2" max="2" width="16" style="4" customWidth="1"/>
    <col min="3" max="3" width="12" style="4" customWidth="1"/>
    <col min="4" max="4" width="13.85546875" style="4" customWidth="1"/>
    <col min="5" max="5" width="15.28515625" style="4" customWidth="1"/>
    <col min="6" max="6" width="13.85546875" style="4" customWidth="1"/>
    <col min="7" max="7" width="12.42578125" style="4" customWidth="1"/>
    <col min="8" max="8" width="10.7109375" style="4" customWidth="1"/>
    <col min="9" max="9" width="10.140625" style="4" customWidth="1"/>
    <col min="10" max="10" width="11.42578125" style="4" customWidth="1"/>
    <col min="11" max="11" width="10.85546875" style="4" customWidth="1"/>
  </cols>
  <sheetData>
    <row r="1" spans="1:23" x14ac:dyDescent="0.25">
      <c r="B1" s="4" t="s">
        <v>29</v>
      </c>
      <c r="C1" s="4" t="s">
        <v>30</v>
      </c>
      <c r="D1" s="4" t="s">
        <v>31</v>
      </c>
      <c r="E1" s="4" t="s">
        <v>3</v>
      </c>
      <c r="F1" s="4" t="s">
        <v>32</v>
      </c>
      <c r="G1" s="4" t="s">
        <v>5</v>
      </c>
      <c r="H1" s="4" t="s">
        <v>33</v>
      </c>
      <c r="I1" s="4" t="s">
        <v>34</v>
      </c>
      <c r="J1" s="4" t="s">
        <v>35</v>
      </c>
      <c r="K1" s="4" t="s">
        <v>36</v>
      </c>
      <c r="N1" s="4" t="s">
        <v>29</v>
      </c>
      <c r="O1" s="4" t="s">
        <v>30</v>
      </c>
      <c r="P1" s="4" t="s">
        <v>31</v>
      </c>
      <c r="Q1" s="4" t="s">
        <v>3</v>
      </c>
      <c r="R1" s="4" t="s">
        <v>32</v>
      </c>
      <c r="S1" s="4" t="s">
        <v>5</v>
      </c>
      <c r="T1" s="4" t="s">
        <v>33</v>
      </c>
      <c r="U1" s="4" t="s">
        <v>34</v>
      </c>
      <c r="V1" s="4" t="s">
        <v>35</v>
      </c>
      <c r="W1" s="4" t="s">
        <v>36</v>
      </c>
    </row>
    <row r="2" spans="1:23" x14ac:dyDescent="0.25">
      <c r="A2" t="s">
        <v>11</v>
      </c>
      <c r="B2" s="4">
        <v>78.7</v>
      </c>
      <c r="C2" s="4">
        <v>71.8</v>
      </c>
      <c r="D2" s="4">
        <v>78.2</v>
      </c>
      <c r="E2" s="4">
        <v>79.900000000000006</v>
      </c>
      <c r="F2" s="4">
        <v>81.400000000000006</v>
      </c>
      <c r="G2" s="4">
        <v>92.3</v>
      </c>
      <c r="H2" s="4">
        <v>76</v>
      </c>
      <c r="I2" s="4">
        <v>80.8</v>
      </c>
      <c r="J2" s="4">
        <v>79.099999999999994</v>
      </c>
      <c r="K2" s="4">
        <v>77.7</v>
      </c>
      <c r="M2" t="s">
        <v>14</v>
      </c>
      <c r="N2" s="4">
        <v>74.099999999999994</v>
      </c>
      <c r="O2" s="4">
        <v>71</v>
      </c>
      <c r="P2" s="4">
        <v>77.8</v>
      </c>
      <c r="Q2" s="4">
        <v>72</v>
      </c>
      <c r="R2" s="4">
        <v>74</v>
      </c>
      <c r="S2" s="4">
        <v>80.2</v>
      </c>
      <c r="T2" s="4">
        <v>70</v>
      </c>
      <c r="U2" s="4">
        <v>71.599999999999994</v>
      </c>
      <c r="V2" s="4">
        <v>71.400000000000006</v>
      </c>
      <c r="W2" s="4">
        <v>75.900000000000006</v>
      </c>
    </row>
    <row r="3" spans="1:23" x14ac:dyDescent="0.25">
      <c r="A3" t="s">
        <v>12</v>
      </c>
      <c r="B3" s="4" t="s">
        <v>38</v>
      </c>
      <c r="C3" s="4">
        <v>73.8</v>
      </c>
      <c r="D3" s="4">
        <v>75.900000000000006</v>
      </c>
      <c r="E3" s="4">
        <v>81.900000000000006</v>
      </c>
      <c r="F3" s="4">
        <v>82.2</v>
      </c>
      <c r="G3" s="4">
        <v>84.9</v>
      </c>
      <c r="H3" s="4">
        <v>78.3</v>
      </c>
      <c r="I3" s="4">
        <v>81.7</v>
      </c>
      <c r="J3" s="4">
        <v>76.5</v>
      </c>
      <c r="K3" s="4">
        <v>81.7</v>
      </c>
      <c r="M3" t="s">
        <v>15</v>
      </c>
      <c r="N3" s="4">
        <v>78.400000000000006</v>
      </c>
      <c r="O3" s="4">
        <v>79.099999999999994</v>
      </c>
      <c r="P3" s="4">
        <v>78.2</v>
      </c>
      <c r="Q3" s="4">
        <v>81.2</v>
      </c>
      <c r="R3" s="4">
        <v>80.7</v>
      </c>
      <c r="S3" s="4">
        <v>72.400000000000006</v>
      </c>
      <c r="T3" s="4">
        <v>80.2</v>
      </c>
      <c r="U3" s="4">
        <v>80.400000000000006</v>
      </c>
      <c r="V3" s="4">
        <v>76.400000000000006</v>
      </c>
      <c r="W3" s="4">
        <v>83.3</v>
      </c>
    </row>
    <row r="4" spans="1:23" x14ac:dyDescent="0.25">
      <c r="A4" t="s">
        <v>13</v>
      </c>
      <c r="B4" s="4">
        <v>71.8</v>
      </c>
      <c r="C4" s="4">
        <v>78.7</v>
      </c>
      <c r="D4" s="4">
        <v>79</v>
      </c>
      <c r="E4" s="4">
        <v>78.599999999999994</v>
      </c>
      <c r="F4" s="4">
        <v>77.7</v>
      </c>
      <c r="G4" s="4">
        <v>83.5</v>
      </c>
      <c r="H4" s="4">
        <v>73</v>
      </c>
      <c r="I4" s="4">
        <v>80.599999999999994</v>
      </c>
      <c r="J4" s="4">
        <v>65.599999999999994</v>
      </c>
      <c r="K4" s="4">
        <v>84.1</v>
      </c>
      <c r="M4" t="s">
        <v>16</v>
      </c>
      <c r="N4" s="4">
        <v>53</v>
      </c>
      <c r="O4" s="4">
        <v>67.5</v>
      </c>
      <c r="P4" s="4">
        <v>72.5</v>
      </c>
      <c r="Q4" s="4">
        <v>76.099999999999994</v>
      </c>
      <c r="R4" s="4">
        <v>75.099999999999994</v>
      </c>
      <c r="S4" s="4">
        <v>79.2</v>
      </c>
      <c r="T4" s="4">
        <v>66.7</v>
      </c>
      <c r="U4" s="4">
        <v>74.900000000000006</v>
      </c>
      <c r="V4" s="4">
        <v>71.900000000000006</v>
      </c>
      <c r="W4" s="4">
        <v>75.099999999999994</v>
      </c>
    </row>
    <row r="5" spans="1:23" x14ac:dyDescent="0.25">
      <c r="A5" t="s">
        <v>14</v>
      </c>
      <c r="B5" s="4">
        <v>74.099999999999994</v>
      </c>
      <c r="C5" s="4">
        <v>71</v>
      </c>
      <c r="D5" s="4">
        <v>77.8</v>
      </c>
      <c r="E5" s="4">
        <v>72</v>
      </c>
      <c r="F5" s="4">
        <v>74</v>
      </c>
      <c r="G5" s="4">
        <v>80.2</v>
      </c>
      <c r="H5" s="4">
        <v>70</v>
      </c>
      <c r="I5" s="4">
        <v>71.599999999999994</v>
      </c>
      <c r="J5" s="4">
        <v>71.400000000000006</v>
      </c>
      <c r="K5" s="4">
        <v>75.900000000000006</v>
      </c>
    </row>
    <row r="6" spans="1:23" x14ac:dyDescent="0.25">
      <c r="A6" t="s">
        <v>15</v>
      </c>
      <c r="B6" s="4">
        <v>78.400000000000006</v>
      </c>
      <c r="C6" s="4">
        <v>79.099999999999994</v>
      </c>
      <c r="D6" s="4">
        <v>78.2</v>
      </c>
      <c r="E6" s="4">
        <v>81.2</v>
      </c>
      <c r="F6" s="4">
        <v>80.7</v>
      </c>
      <c r="G6" s="4">
        <v>72.400000000000006</v>
      </c>
      <c r="H6" s="4">
        <v>80.2</v>
      </c>
      <c r="I6" s="4">
        <v>80.400000000000006</v>
      </c>
      <c r="J6" s="4">
        <v>76.400000000000006</v>
      </c>
      <c r="K6" s="4">
        <v>83.3</v>
      </c>
    </row>
    <row r="7" spans="1:23" x14ac:dyDescent="0.25">
      <c r="A7" t="s">
        <v>16</v>
      </c>
      <c r="B7" s="4">
        <v>53</v>
      </c>
      <c r="C7" s="4">
        <v>67.5</v>
      </c>
      <c r="D7" s="4">
        <v>72.5</v>
      </c>
      <c r="E7" s="4">
        <v>76.099999999999994</v>
      </c>
      <c r="F7" s="4">
        <v>75.099999999999994</v>
      </c>
      <c r="G7" s="4">
        <v>79.2</v>
      </c>
      <c r="H7" s="4">
        <v>66.7</v>
      </c>
      <c r="I7" s="4">
        <v>74.900000000000006</v>
      </c>
      <c r="J7" s="4">
        <v>71.900000000000006</v>
      </c>
      <c r="K7" s="4">
        <v>75.099999999999994</v>
      </c>
    </row>
    <row r="28" spans="1:11" x14ac:dyDescent="0.25">
      <c r="B28" s="4" t="s">
        <v>29</v>
      </c>
      <c r="C28" s="4" t="s">
        <v>30</v>
      </c>
      <c r="D28" s="4" t="s">
        <v>31</v>
      </c>
      <c r="E28" s="4" t="s">
        <v>3</v>
      </c>
      <c r="F28" s="4" t="s">
        <v>32</v>
      </c>
      <c r="G28" s="4" t="s">
        <v>5</v>
      </c>
      <c r="H28" s="4" t="s">
        <v>33</v>
      </c>
      <c r="I28" s="4" t="s">
        <v>34</v>
      </c>
      <c r="J28" s="4" t="s">
        <v>35</v>
      </c>
      <c r="K28" s="4" t="s">
        <v>36</v>
      </c>
    </row>
    <row r="29" spans="1:11" x14ac:dyDescent="0.25">
      <c r="A29" t="s">
        <v>11</v>
      </c>
      <c r="B29">
        <v>55332294</v>
      </c>
      <c r="C29">
        <v>106711949</v>
      </c>
      <c r="D29">
        <v>92003785</v>
      </c>
      <c r="E29">
        <v>4762837</v>
      </c>
      <c r="F29">
        <v>26136635</v>
      </c>
      <c r="G29">
        <v>19089657</v>
      </c>
      <c r="H29" s="4">
        <v>106056839</v>
      </c>
      <c r="I29" s="4">
        <v>72243730</v>
      </c>
      <c r="J29" s="4">
        <v>80808592</v>
      </c>
      <c r="K29" s="4">
        <v>27734801</v>
      </c>
    </row>
    <row r="30" spans="1:11" x14ac:dyDescent="0.25">
      <c r="A30" t="s">
        <v>12</v>
      </c>
      <c r="B30">
        <v>62276066</v>
      </c>
      <c r="C30">
        <v>107583.636</v>
      </c>
      <c r="D30">
        <v>100917114</v>
      </c>
      <c r="E30">
        <v>1956135</v>
      </c>
      <c r="F30">
        <v>24466085</v>
      </c>
      <c r="G30">
        <v>20097689</v>
      </c>
      <c r="H30" s="4">
        <v>113437437</v>
      </c>
      <c r="I30" s="4">
        <v>77923236</v>
      </c>
      <c r="J30" s="4">
        <v>93493730</v>
      </c>
      <c r="K30" s="4">
        <v>29898933</v>
      </c>
    </row>
    <row r="31" spans="1:11" x14ac:dyDescent="0.25">
      <c r="A31" t="s">
        <v>13</v>
      </c>
      <c r="B31">
        <v>67291444</v>
      </c>
      <c r="C31">
        <v>106130523</v>
      </c>
      <c r="D31">
        <v>113265207</v>
      </c>
      <c r="E31">
        <v>2111464</v>
      </c>
      <c r="F31">
        <v>25323424</v>
      </c>
      <c r="G31">
        <v>23103089</v>
      </c>
      <c r="H31" s="4">
        <v>143657904</v>
      </c>
      <c r="I31" s="4">
        <v>78421334</v>
      </c>
      <c r="J31" s="4">
        <v>106179978</v>
      </c>
      <c r="K31" s="4">
        <v>23103089</v>
      </c>
    </row>
    <row r="32" spans="1:11" x14ac:dyDescent="0.25">
      <c r="A32" t="s">
        <v>14</v>
      </c>
      <c r="B32">
        <v>77009302</v>
      </c>
      <c r="C32">
        <v>114002655</v>
      </c>
      <c r="D32">
        <v>120190626</v>
      </c>
      <c r="E32">
        <v>2311135</v>
      </c>
      <c r="F32">
        <v>28338343</v>
      </c>
      <c r="G32">
        <v>26080477</v>
      </c>
      <c r="H32" s="4">
        <v>161744134</v>
      </c>
      <c r="I32" s="4">
        <v>82707887</v>
      </c>
      <c r="J32" s="4">
        <v>96744204</v>
      </c>
      <c r="K32" s="4">
        <v>29759863</v>
      </c>
    </row>
    <row r="33" spans="1:11" x14ac:dyDescent="0.25">
      <c r="A33" t="s">
        <v>15</v>
      </c>
      <c r="B33">
        <v>85845507</v>
      </c>
      <c r="C33">
        <v>115325701</v>
      </c>
      <c r="D33">
        <v>131325701</v>
      </c>
      <c r="E33">
        <v>3411595</v>
      </c>
      <c r="F33">
        <v>32034382</v>
      </c>
      <c r="G33">
        <v>28235140</v>
      </c>
      <c r="H33" s="4">
        <v>177398485</v>
      </c>
      <c r="I33" s="4">
        <v>97624708</v>
      </c>
      <c r="J33" s="4">
        <v>100968797</v>
      </c>
      <c r="K33" s="4">
        <v>36249024</v>
      </c>
    </row>
    <row r="34" spans="1:11" x14ac:dyDescent="0.25">
      <c r="A34" t="s">
        <v>16</v>
      </c>
      <c r="B34">
        <v>88688644</v>
      </c>
      <c r="C34">
        <v>110180509</v>
      </c>
      <c r="D34">
        <v>110180509</v>
      </c>
      <c r="E34">
        <v>5210903</v>
      </c>
      <c r="F34">
        <v>34636681</v>
      </c>
      <c r="G34">
        <v>26299629</v>
      </c>
      <c r="H34" s="4">
        <v>169647082</v>
      </c>
      <c r="I34" s="4">
        <v>102184700</v>
      </c>
      <c r="J34" s="4">
        <v>106825977</v>
      </c>
      <c r="K34" s="4">
        <v>43205636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6"/>
  <sheetViews>
    <sheetView topLeftCell="A40" workbookViewId="0">
      <selection activeCell="L71" sqref="L71"/>
    </sheetView>
  </sheetViews>
  <sheetFormatPr defaultRowHeight="15" x14ac:dyDescent="0.25"/>
  <cols>
    <col min="1" max="1" width="12.85546875" customWidth="1"/>
    <col min="2" max="2" width="10" bestFit="1" customWidth="1"/>
    <col min="3" max="3" width="11.28515625" customWidth="1"/>
    <col min="4" max="5" width="11.42578125" customWidth="1"/>
    <col min="6" max="6" width="11.140625" customWidth="1"/>
    <col min="7" max="8" width="11.42578125" customWidth="1"/>
    <col min="9" max="9" width="10.7109375" customWidth="1"/>
    <col min="10" max="10" width="11.5703125" customWidth="1"/>
    <col min="11" max="11" width="12.7109375" customWidth="1"/>
    <col min="12" max="12" width="10.28515625" customWidth="1"/>
    <col min="14" max="14" width="14" customWidth="1"/>
    <col min="15" max="16" width="10" bestFit="1" customWidth="1"/>
    <col min="18" max="18" width="12.85546875" customWidth="1"/>
    <col min="19" max="19" width="10" bestFit="1" customWidth="1"/>
  </cols>
  <sheetData>
    <row r="3" spans="3:12" x14ac:dyDescent="0.25">
      <c r="C3" s="9"/>
      <c r="D3" s="9"/>
      <c r="E3" s="9"/>
      <c r="F3" s="9"/>
      <c r="G3" s="9"/>
      <c r="H3" s="9"/>
      <c r="I3" s="9"/>
      <c r="J3" s="9"/>
      <c r="K3" s="9"/>
      <c r="L3" s="9"/>
    </row>
    <row r="4" spans="3:12" x14ac:dyDescent="0.25">
      <c r="I4" s="4"/>
      <c r="J4" s="4"/>
      <c r="K4" s="4"/>
      <c r="L4" s="4"/>
    </row>
    <row r="5" spans="3:12" x14ac:dyDescent="0.25">
      <c r="I5" s="4"/>
      <c r="J5" s="4"/>
      <c r="K5" s="4"/>
      <c r="L5" s="4"/>
    </row>
    <row r="6" spans="3:12" x14ac:dyDescent="0.25">
      <c r="I6" s="4"/>
      <c r="J6" s="4"/>
      <c r="K6" s="4"/>
      <c r="L6" s="4"/>
    </row>
    <row r="7" spans="3:12" x14ac:dyDescent="0.25">
      <c r="C7" s="9"/>
      <c r="D7" s="9"/>
      <c r="E7" s="9"/>
      <c r="F7" s="9"/>
      <c r="G7" s="9"/>
      <c r="H7" s="9"/>
      <c r="I7" s="9"/>
      <c r="J7" s="9"/>
      <c r="K7" s="9"/>
      <c r="L7" s="9"/>
    </row>
    <row r="8" spans="3:12" x14ac:dyDescent="0.25">
      <c r="C8" s="9"/>
      <c r="D8" s="9"/>
      <c r="E8" s="9"/>
      <c r="F8" s="9"/>
      <c r="G8" s="9"/>
      <c r="H8" s="9"/>
      <c r="I8" s="9"/>
      <c r="J8" s="9"/>
      <c r="K8" s="9"/>
      <c r="L8" s="9"/>
    </row>
    <row r="9" spans="3:12" x14ac:dyDescent="0.25">
      <c r="I9" s="4"/>
      <c r="J9" s="4"/>
      <c r="K9" s="4"/>
      <c r="L9" s="4"/>
    </row>
    <row r="10" spans="3:12" x14ac:dyDescent="0.25"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3:12" x14ac:dyDescent="0.25"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3:12" x14ac:dyDescent="0.25">
      <c r="I12" s="4"/>
      <c r="J12" s="4"/>
      <c r="K12" s="4"/>
      <c r="L12" s="4"/>
    </row>
    <row r="13" spans="3:12" x14ac:dyDescent="0.25"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3:12" x14ac:dyDescent="0.25"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3:12" x14ac:dyDescent="0.25">
      <c r="I15" s="4"/>
      <c r="J15" s="4"/>
      <c r="K15" s="4"/>
      <c r="L15" s="4"/>
    </row>
    <row r="16" spans="3:12" x14ac:dyDescent="0.25"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3" x14ac:dyDescent="0.25"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3" x14ac:dyDescent="0.25">
      <c r="I18" s="4"/>
      <c r="J18" s="4"/>
      <c r="K18" s="4"/>
      <c r="L18" s="4"/>
    </row>
    <row r="19" spans="1:13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3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3" x14ac:dyDescent="0.25">
      <c r="I21" s="4"/>
      <c r="J21" s="4"/>
      <c r="K21" s="4"/>
      <c r="L21" s="4"/>
    </row>
    <row r="26" spans="1:13" x14ac:dyDescent="0.25">
      <c r="B26" t="s">
        <v>11</v>
      </c>
      <c r="L26" t="s">
        <v>12</v>
      </c>
    </row>
    <row r="27" spans="1:13" x14ac:dyDescent="0.25">
      <c r="A27" t="s">
        <v>39</v>
      </c>
      <c r="B27">
        <v>55332294</v>
      </c>
      <c r="C27">
        <v>78.7</v>
      </c>
      <c r="K27" t="s">
        <v>39</v>
      </c>
      <c r="L27">
        <v>62276066</v>
      </c>
      <c r="M27" t="s">
        <v>38</v>
      </c>
    </row>
    <row r="28" spans="1:13" x14ac:dyDescent="0.25">
      <c r="A28" t="s">
        <v>30</v>
      </c>
      <c r="B28">
        <v>106711949</v>
      </c>
      <c r="C28">
        <v>71.8</v>
      </c>
      <c r="K28" t="s">
        <v>30</v>
      </c>
      <c r="L28">
        <v>107583.636</v>
      </c>
      <c r="M28">
        <v>73.8</v>
      </c>
    </row>
    <row r="29" spans="1:13" x14ac:dyDescent="0.25">
      <c r="A29" t="s">
        <v>31</v>
      </c>
      <c r="B29">
        <v>92003785</v>
      </c>
      <c r="C29">
        <v>78.2</v>
      </c>
      <c r="K29" t="s">
        <v>31</v>
      </c>
      <c r="L29">
        <v>100917114</v>
      </c>
      <c r="M29">
        <v>75.900000000000006</v>
      </c>
    </row>
    <row r="30" spans="1:13" x14ac:dyDescent="0.25">
      <c r="A30" t="s">
        <v>3</v>
      </c>
      <c r="B30">
        <v>4762837</v>
      </c>
      <c r="C30">
        <v>79.900000000000006</v>
      </c>
      <c r="K30" t="s">
        <v>3</v>
      </c>
      <c r="L30">
        <v>1956135</v>
      </c>
      <c r="M30">
        <v>81.900000000000006</v>
      </c>
    </row>
    <row r="31" spans="1:13" x14ac:dyDescent="0.25">
      <c r="A31" t="s">
        <v>32</v>
      </c>
      <c r="B31">
        <v>26136635</v>
      </c>
      <c r="C31">
        <v>81.400000000000006</v>
      </c>
      <c r="K31" t="s">
        <v>32</v>
      </c>
      <c r="L31">
        <v>24466085</v>
      </c>
      <c r="M31">
        <v>82.2</v>
      </c>
    </row>
    <row r="32" spans="1:13" x14ac:dyDescent="0.25">
      <c r="A32" t="s">
        <v>5</v>
      </c>
      <c r="B32">
        <v>19089657</v>
      </c>
      <c r="C32">
        <v>92.3</v>
      </c>
      <c r="K32" t="s">
        <v>5</v>
      </c>
      <c r="L32">
        <v>20097689</v>
      </c>
      <c r="M32">
        <v>84.9</v>
      </c>
    </row>
    <row r="33" spans="1:13" x14ac:dyDescent="0.25">
      <c r="A33" t="s">
        <v>33</v>
      </c>
      <c r="B33">
        <v>106056839</v>
      </c>
      <c r="C33">
        <v>76</v>
      </c>
      <c r="K33" t="s">
        <v>33</v>
      </c>
      <c r="L33">
        <v>113437437</v>
      </c>
      <c r="M33">
        <v>78.3</v>
      </c>
    </row>
    <row r="34" spans="1:13" x14ac:dyDescent="0.25">
      <c r="A34" t="s">
        <v>34</v>
      </c>
      <c r="B34">
        <v>72243730</v>
      </c>
      <c r="C34">
        <v>80.8</v>
      </c>
      <c r="K34" t="s">
        <v>34</v>
      </c>
      <c r="L34">
        <v>77923236</v>
      </c>
      <c r="M34">
        <v>81.7</v>
      </c>
    </row>
    <row r="35" spans="1:13" x14ac:dyDescent="0.25">
      <c r="A35" t="s">
        <v>35</v>
      </c>
      <c r="B35">
        <v>80808592</v>
      </c>
      <c r="C35">
        <v>79.099999999999994</v>
      </c>
      <c r="K35" t="s">
        <v>35</v>
      </c>
      <c r="L35">
        <v>93493730</v>
      </c>
      <c r="M35">
        <v>76.5</v>
      </c>
    </row>
    <row r="36" spans="1:13" x14ac:dyDescent="0.25">
      <c r="A36" t="s">
        <v>36</v>
      </c>
      <c r="B36">
        <v>27734801</v>
      </c>
      <c r="C36">
        <v>77.7</v>
      </c>
      <c r="K36" t="s">
        <v>36</v>
      </c>
      <c r="L36">
        <v>29898933</v>
      </c>
      <c r="M36">
        <v>81.7</v>
      </c>
    </row>
    <row r="41" spans="1:13" x14ac:dyDescent="0.25">
      <c r="A41" t="s">
        <v>39</v>
      </c>
      <c r="B41" t="s">
        <v>13</v>
      </c>
      <c r="L41" t="s">
        <v>40</v>
      </c>
    </row>
    <row r="42" spans="1:13" x14ac:dyDescent="0.25">
      <c r="A42" t="s">
        <v>30</v>
      </c>
      <c r="B42">
        <v>67291444</v>
      </c>
      <c r="C42">
        <v>71.8</v>
      </c>
      <c r="K42" t="s">
        <v>39</v>
      </c>
      <c r="L42">
        <v>77009302</v>
      </c>
      <c r="M42">
        <v>74.099999999999994</v>
      </c>
    </row>
    <row r="43" spans="1:13" x14ac:dyDescent="0.25">
      <c r="A43" t="s">
        <v>31</v>
      </c>
      <c r="B43">
        <v>106130523</v>
      </c>
      <c r="C43">
        <v>78.7</v>
      </c>
      <c r="K43" t="s">
        <v>30</v>
      </c>
      <c r="L43">
        <v>114002655</v>
      </c>
      <c r="M43">
        <v>71</v>
      </c>
    </row>
    <row r="44" spans="1:13" x14ac:dyDescent="0.25">
      <c r="A44" t="s">
        <v>3</v>
      </c>
      <c r="B44">
        <v>113265207</v>
      </c>
      <c r="C44">
        <v>79</v>
      </c>
      <c r="K44" t="s">
        <v>31</v>
      </c>
      <c r="L44">
        <v>120190626</v>
      </c>
      <c r="M44">
        <v>77.8</v>
      </c>
    </row>
    <row r="45" spans="1:13" x14ac:dyDescent="0.25">
      <c r="A45" t="s">
        <v>32</v>
      </c>
      <c r="B45">
        <v>2111464</v>
      </c>
      <c r="C45">
        <v>78.599999999999994</v>
      </c>
      <c r="K45" t="s">
        <v>3</v>
      </c>
      <c r="L45">
        <v>2311135</v>
      </c>
      <c r="M45">
        <v>72</v>
      </c>
    </row>
    <row r="46" spans="1:13" x14ac:dyDescent="0.25">
      <c r="A46" t="s">
        <v>5</v>
      </c>
      <c r="B46">
        <v>25323424</v>
      </c>
      <c r="C46">
        <v>77.7</v>
      </c>
      <c r="K46" t="s">
        <v>32</v>
      </c>
      <c r="L46">
        <v>28338343</v>
      </c>
      <c r="M46">
        <v>74</v>
      </c>
    </row>
    <row r="47" spans="1:13" x14ac:dyDescent="0.25">
      <c r="A47" t="s">
        <v>33</v>
      </c>
      <c r="B47">
        <v>23103089</v>
      </c>
      <c r="C47">
        <v>83.5</v>
      </c>
      <c r="K47" t="s">
        <v>5</v>
      </c>
      <c r="L47">
        <v>26080477</v>
      </c>
      <c r="M47">
        <v>80.2</v>
      </c>
    </row>
    <row r="48" spans="1:13" x14ac:dyDescent="0.25">
      <c r="A48" t="s">
        <v>34</v>
      </c>
      <c r="B48">
        <v>143657904</v>
      </c>
      <c r="C48">
        <v>73</v>
      </c>
      <c r="K48" t="s">
        <v>33</v>
      </c>
      <c r="L48">
        <v>161744134</v>
      </c>
      <c r="M48">
        <v>70</v>
      </c>
    </row>
    <row r="49" spans="1:13" x14ac:dyDescent="0.25">
      <c r="A49" t="s">
        <v>35</v>
      </c>
      <c r="B49">
        <v>78421334</v>
      </c>
      <c r="C49">
        <v>80.599999999999994</v>
      </c>
      <c r="K49" t="s">
        <v>34</v>
      </c>
      <c r="L49">
        <v>82707887</v>
      </c>
      <c r="M49">
        <v>71.599999999999994</v>
      </c>
    </row>
    <row r="50" spans="1:13" x14ac:dyDescent="0.25">
      <c r="A50" t="s">
        <v>36</v>
      </c>
      <c r="B50">
        <v>106179978</v>
      </c>
      <c r="C50">
        <v>65.599999999999994</v>
      </c>
      <c r="K50" t="s">
        <v>35</v>
      </c>
      <c r="L50">
        <v>96744204</v>
      </c>
      <c r="M50">
        <v>71.400000000000006</v>
      </c>
    </row>
    <row r="51" spans="1:13" x14ac:dyDescent="0.25">
      <c r="B51">
        <v>23103089</v>
      </c>
      <c r="C51">
        <v>84.1</v>
      </c>
      <c r="K51" t="s">
        <v>36</v>
      </c>
      <c r="L51">
        <v>29759863</v>
      </c>
      <c r="M51">
        <v>75.900000000000006</v>
      </c>
    </row>
    <row r="56" spans="1:13" x14ac:dyDescent="0.25">
      <c r="C56" t="s">
        <v>15</v>
      </c>
      <c r="M56" t="s">
        <v>16</v>
      </c>
    </row>
    <row r="57" spans="1:13" x14ac:dyDescent="0.25">
      <c r="A57" t="s">
        <v>39</v>
      </c>
      <c r="B57">
        <v>85845507</v>
      </c>
      <c r="C57">
        <v>78.400000000000006</v>
      </c>
      <c r="K57" t="s">
        <v>39</v>
      </c>
      <c r="L57">
        <v>88688644</v>
      </c>
      <c r="M57">
        <v>53</v>
      </c>
    </row>
    <row r="58" spans="1:13" x14ac:dyDescent="0.25">
      <c r="A58" t="s">
        <v>30</v>
      </c>
      <c r="B58">
        <v>115325701</v>
      </c>
      <c r="C58">
        <v>79.099999999999994</v>
      </c>
      <c r="K58" t="s">
        <v>30</v>
      </c>
      <c r="L58">
        <v>110180509</v>
      </c>
      <c r="M58">
        <v>67.5</v>
      </c>
    </row>
    <row r="59" spans="1:13" x14ac:dyDescent="0.25">
      <c r="A59" t="s">
        <v>31</v>
      </c>
      <c r="B59">
        <v>131325701</v>
      </c>
      <c r="C59">
        <v>78.2</v>
      </c>
      <c r="K59" t="s">
        <v>31</v>
      </c>
      <c r="L59">
        <v>110180509</v>
      </c>
      <c r="M59">
        <v>72.5</v>
      </c>
    </row>
    <row r="60" spans="1:13" x14ac:dyDescent="0.25">
      <c r="A60" t="s">
        <v>3</v>
      </c>
      <c r="B60">
        <v>3411595</v>
      </c>
      <c r="C60">
        <v>81.2</v>
      </c>
      <c r="K60" t="s">
        <v>3</v>
      </c>
      <c r="L60">
        <v>5210903</v>
      </c>
      <c r="M60">
        <v>76.099999999999994</v>
      </c>
    </row>
    <row r="61" spans="1:13" x14ac:dyDescent="0.25">
      <c r="A61" t="s">
        <v>32</v>
      </c>
      <c r="B61">
        <v>32034382</v>
      </c>
      <c r="C61">
        <v>80.7</v>
      </c>
      <c r="K61" t="s">
        <v>32</v>
      </c>
      <c r="L61">
        <v>34636681</v>
      </c>
      <c r="M61">
        <v>75.099999999999994</v>
      </c>
    </row>
    <row r="62" spans="1:13" x14ac:dyDescent="0.25">
      <c r="A62" t="s">
        <v>5</v>
      </c>
      <c r="B62">
        <v>28235140</v>
      </c>
      <c r="C62">
        <v>72.400000000000006</v>
      </c>
      <c r="K62" t="s">
        <v>5</v>
      </c>
      <c r="L62">
        <v>26299629</v>
      </c>
      <c r="M62">
        <v>79.2</v>
      </c>
    </row>
    <row r="63" spans="1:13" x14ac:dyDescent="0.25">
      <c r="A63" t="s">
        <v>33</v>
      </c>
      <c r="B63">
        <v>177398485</v>
      </c>
      <c r="C63">
        <v>80.2</v>
      </c>
      <c r="K63" t="s">
        <v>33</v>
      </c>
      <c r="L63">
        <v>169647082</v>
      </c>
      <c r="M63">
        <v>66.7</v>
      </c>
    </row>
    <row r="64" spans="1:13" x14ac:dyDescent="0.25">
      <c r="A64" t="s">
        <v>34</v>
      </c>
      <c r="B64">
        <v>97624708</v>
      </c>
      <c r="C64">
        <v>80.400000000000006</v>
      </c>
      <c r="K64" t="s">
        <v>34</v>
      </c>
      <c r="L64">
        <v>102184700</v>
      </c>
      <c r="M64">
        <v>74.900000000000006</v>
      </c>
    </row>
    <row r="65" spans="1:13" x14ac:dyDescent="0.25">
      <c r="A65" t="s">
        <v>35</v>
      </c>
      <c r="B65">
        <v>100968797</v>
      </c>
      <c r="C65">
        <v>76.400000000000006</v>
      </c>
      <c r="K65" t="s">
        <v>35</v>
      </c>
      <c r="L65">
        <v>106825977</v>
      </c>
      <c r="M65">
        <v>71.900000000000006</v>
      </c>
    </row>
    <row r="66" spans="1:13" x14ac:dyDescent="0.25">
      <c r="A66" t="s">
        <v>36</v>
      </c>
      <c r="B66">
        <v>36249024</v>
      </c>
      <c r="C66">
        <v>83.3</v>
      </c>
      <c r="K66" t="s">
        <v>36</v>
      </c>
      <c r="L66">
        <v>43205636</v>
      </c>
      <c r="M66">
        <v>75.099999999999994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2011-01-05T21:28:21Z</dcterms:created>
  <dcterms:modified xsi:type="dcterms:W3CDTF">2011-01-16T15:13:37Z</dcterms:modified>
</cp:coreProperties>
</file>